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361" activeTab="3"/>
  </bookViews>
  <sheets>
    <sheet name="на 01.07.2018" sheetId="1" r:id="rId1"/>
    <sheet name="на 01.10.2018" sheetId="2" r:id="rId2"/>
    <sheet name="на 01.01.2019 " sheetId="3" r:id="rId3"/>
    <sheet name="годовой " sheetId="4" r:id="rId4"/>
    <sheet name="Лист3" sheetId="5" r:id="rId5"/>
  </sheets>
  <definedNames>
    <definedName name="_xlnm.Print_Area" localSheetId="3">'годовой '!$A$1:$O$29</definedName>
    <definedName name="_xlnm.Print_Area" localSheetId="2">'на 01.01.2019 '!$A$1:$M$32</definedName>
    <definedName name="_xlnm.Print_Area" localSheetId="0">'на 01.07.2018'!$A$1:$M$22</definedName>
    <definedName name="_xlnm.Print_Area" localSheetId="1">'на 01.10.2018'!$A$1:$M$22</definedName>
  </definedNames>
  <calcPr fullCalcOnLoad="1" refMode="R1C1"/>
</workbook>
</file>

<file path=xl/sharedStrings.xml><?xml version="1.0" encoding="utf-8"?>
<sst xmlns="http://schemas.openxmlformats.org/spreadsheetml/2006/main" count="219" uniqueCount="102">
  <si>
    <t>ОТЧЕТ</t>
  </si>
  <si>
    <t>(ежеквартальный)</t>
  </si>
  <si>
    <r>
      <t>о достижении значения целевых показателей результативности и о расходах бюджета муниципального образования «</t>
    </r>
    <r>
      <rPr>
        <b/>
        <sz val="11"/>
        <color indexed="8"/>
        <rFont val="Times New Roman"/>
        <family val="1"/>
      </rPr>
      <t>Кисельнинское сельское поселение</t>
    </r>
    <r>
      <rPr>
        <b/>
        <sz val="11"/>
        <rFont val="Times New Roman"/>
        <family val="1"/>
      </rPr>
      <t xml:space="preserve">» Волховского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01.07.2018 года </t>
    </r>
  </si>
  <si>
    <t>(нарастающим итогом)</t>
  </si>
  <si>
    <t>Наименование мероприятия</t>
  </si>
  <si>
    <t>Плановые показатели результативности использования субсидии в соответствии с соглашением</t>
  </si>
  <si>
    <t>Фактические показатели результативности использования субсидии</t>
  </si>
  <si>
    <t>Сведения об объемах финансирования</t>
  </si>
  <si>
    <t>Исполнено за последний квартал 2018  года</t>
  </si>
  <si>
    <t>Неиспользованный остаток межбюджетного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</si>
  <si>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</si>
  <si>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</si>
  <si>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</si>
  <si>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Очистка кюветов вдоль автомобильной дороги у многоквартирных домов 1, 2, 3 в дер. Чаплино</t>
  </si>
  <si>
    <t>м/кв.м.</t>
  </si>
  <si>
    <t>1640/2460</t>
  </si>
  <si>
    <t>Устройство площадки под контейнеры для сбора ТБО - 2 шт. (у д. 5 и д. 19) в дер. Пески</t>
  </si>
  <si>
    <t>шт</t>
  </si>
  <si>
    <t>Итого</t>
  </si>
  <si>
    <t xml:space="preserve">Устройство кюветов вдоль дороги от федеральной трассы по микр-ну Полевой д.Пески д.78 с частичным ремонтом дорожного покрытия длиной 591м. </t>
  </si>
  <si>
    <t>Замена светильников уличного освещения в населенных пунктах Кипуя с д.№1 по д.№43, Новая с д.№19/4 по д.№57, Чаплино с д.№1а по д.№65</t>
  </si>
  <si>
    <t>840/1680</t>
  </si>
  <si>
    <t>649/3245</t>
  </si>
  <si>
    <r>
      <t xml:space="preserve">Исполнитель: </t>
    </r>
    <r>
      <rPr>
        <u val="single"/>
        <sz val="10"/>
        <rFont val="Times New Roman"/>
        <family val="1"/>
      </rPr>
      <t xml:space="preserve">Тепнина С.А.  т.8-81363-74-266 </t>
    </r>
  </si>
  <si>
    <t>Глава администрации  поселения: ____________  Молодцова Е.Л.</t>
  </si>
  <si>
    <t>Руководитель Финансового органа: _____________  Шарова А.А.</t>
  </si>
  <si>
    <t>Ямочный ремонт щебеночного покрытия автомобильной дороги от д.1 до д.53 в дер.Пески</t>
  </si>
  <si>
    <t>Исполнено на 01.07.2018г. (нарастающим итогом)</t>
  </si>
  <si>
    <t xml:space="preserve">о достижении значения целевых показателей результативности и о расходах бюджета муниципального образования «Кисельнинское сельское поселение» Волховского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01.10.2018 года </t>
  </si>
  <si>
    <t>Исполнено на 01.10.2018г. (нарастающим итогом)</t>
  </si>
  <si>
    <t xml:space="preserve">о достижении значения целевых показателей результативности и о расходах бюджета муниципального образования «Кисельнинское сельское поселение» Волховского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01.01.2019 года </t>
  </si>
  <si>
    <t>Исполнено на 01.01.2019г. (нарастающим итогом)</t>
  </si>
  <si>
    <t>Устройство площадки под контейнеры для сбора ТБО  (у д. 24 и д. 19) в дер. Пески</t>
  </si>
  <si>
    <t xml:space="preserve">Замена светильников уличного освещения в населенных пунктах д.Новая, прокладка нового провода уличного освещения в д.Чаплино от д.44 до д.66 </t>
  </si>
  <si>
    <t>10/100</t>
  </si>
  <si>
    <t>шт./м.</t>
  </si>
  <si>
    <t>Приобретение светодиодных светильников уличного освещения для установки в населенный пункт д.Новая</t>
  </si>
  <si>
    <t>шт.</t>
  </si>
  <si>
    <t>Засыпка ям на подъезде к земельным участкам №30, №31 в д.Чаплино</t>
  </si>
  <si>
    <t>куб.м.</t>
  </si>
  <si>
    <t>Ямочный ремонт щебеночного покрытия автомобильной дороги в д. Кути</t>
  </si>
  <si>
    <t>192/771</t>
  </si>
  <si>
    <t>Приобретение игрового комплекса "Мегаклимбер с сетью-паутиной" и спорткомплекс №6  с доставкой для установки в д.Кипуя</t>
  </si>
  <si>
    <t>Принятые бюджетные обязательства</t>
  </si>
  <si>
    <t>номер и дата договора</t>
  </si>
  <si>
    <t>наименование работ</t>
  </si>
  <si>
    <t>номер, дата акта выполненных работ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</si>
  <si>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</si>
  <si>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Е.Л.Молодцова</t>
  </si>
  <si>
    <t>(подпись)</t>
  </si>
  <si>
    <t>(фамилия, инициалы)</t>
  </si>
  <si>
    <t>А.А.Шарова</t>
  </si>
  <si>
    <t>_____________</t>
  </si>
  <si>
    <t xml:space="preserve">(подпись)                           </t>
  </si>
  <si>
    <t xml:space="preserve">Исполнитель:                   </t>
  </si>
  <si>
    <t xml:space="preserve">                            (фамилия, инициалы)   (номер телефона)</t>
  </si>
  <si>
    <t>Ямочный ремонт щебеночного покрытия автомобильной дороги от д. 1 до д. 53 в дер. Пески</t>
  </si>
  <si>
    <t>Устройство площадки под контейнеры для сбора ТБО -2шт.(у д. 24 и д. 19) в дер. Пески</t>
  </si>
  <si>
    <t>Приобретение игрового комплекса "Мегаклимбер с сетью-паутиной" и спорткомплекс №6  с доставкой для установки в д.Кипуя</t>
  </si>
  <si>
    <t xml:space="preserve">ОТЧЕТ
(годовой)
о достижении значения целевых показателей результативности и о расходах бюджета муниципального образования «Кисельнинское сельское поселение» Волховского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 «О содействии развитию на части территорий муниципальных образований  Ленинградской области иных форм местного самоуправления» за 2018 год
</t>
  </si>
  <si>
    <t>Утверждено средств (рублей)</t>
  </si>
  <si>
    <t>Поступило средств (рублей) из:</t>
  </si>
  <si>
    <t>Расходы, подтвержденные документами (рублей)</t>
  </si>
  <si>
    <t>областной бюджет</t>
  </si>
  <si>
    <t>местный бюджет</t>
  </si>
  <si>
    <t>Неиспользованный остаток межбюджетного трансферта, подлежащий возврату (рублей)</t>
  </si>
  <si>
    <t>Выполнено работ, рублей</t>
  </si>
  <si>
    <t>Фактические показатели результативности использования субсидии (факт/% к плану)</t>
  </si>
  <si>
    <t>Сумма договора, рублей</t>
  </si>
  <si>
    <t>Контрагент</t>
  </si>
  <si>
    <t xml:space="preserve">Руководитель финансового
органа       
</t>
  </si>
  <si>
    <t xml:space="preserve">Глава администрации поселения    </t>
  </si>
  <si>
    <t xml:space="preserve">                       (фамилия, инициалы)</t>
  </si>
  <si>
    <t>Тепнина С.А.  Т.8-813-63-48214</t>
  </si>
  <si>
    <t>"01" января 2019 года</t>
  </si>
  <si>
    <t xml:space="preserve">ООО «Энки»  </t>
  </si>
  <si>
    <t>МК №0145300029918000003-0235448-01 от 11.07.18г.</t>
  </si>
  <si>
    <t>акт1 от 05.10.18г.</t>
  </si>
  <si>
    <t>МК№ 0145300029918000004-0235448-01 от 18.07.2018</t>
  </si>
  <si>
    <t>№1 от 25.07.18</t>
  </si>
  <si>
    <t>МК0145300029918000005-0235448-01 от 07.08.18г.</t>
  </si>
  <si>
    <t>ИП Дмитриев Николай Васильевич</t>
  </si>
  <si>
    <t>Акт № 1 от 20.08.18г</t>
  </si>
  <si>
    <t xml:space="preserve">Гаражный кооператив «Колесо» </t>
  </si>
  <si>
    <t>Договор №29 от 12 ноября 2018г.</t>
  </si>
  <si>
    <t>Акт № 2  от 23.11.2018</t>
  </si>
  <si>
    <t>Общество с ограниченной ответственностью «АЗУРЕГОС»</t>
  </si>
  <si>
    <t>МК № 1ЗС/2018 от 10.08.2018г.</t>
  </si>
  <si>
    <t>КС-2, КС-3 №1 от 12.10.2018г.</t>
  </si>
  <si>
    <t>ФЛ Стрельникова Фаина Николаевна</t>
  </si>
  <si>
    <t>Договор от 03 декабря 2018 года</t>
  </si>
  <si>
    <t>Акт б/н от  24 декабря 2018 года</t>
  </si>
  <si>
    <t xml:space="preserve">ООО "Прима" </t>
  </si>
  <si>
    <t xml:space="preserve">Договор поставки № 26-10/18 от «26 » октября 2018г.      
</t>
  </si>
  <si>
    <t>№1759 от 16.11.2018г.</t>
  </si>
  <si>
    <t>Дог.N 26 от 04.10.2018</t>
  </si>
  <si>
    <t>Акт № 1  от 12.11.2018</t>
  </si>
  <si>
    <t>МК N90337 от 12 декабря2018 года</t>
  </si>
  <si>
    <t>КС-2, КС-3 №11 от 17.12.2018</t>
  </si>
  <si>
    <t xml:space="preserve">ДОГОВОР № 21/09-Ф
 Санкт-Петербург                                                                                                            25.10.2018г.
</t>
  </si>
  <si>
    <t>ООО «Мафстрой»</t>
  </si>
  <si>
    <t>Акт №0911-1 от 09.11.2018г.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</si>
</sst>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_р_._-;\-* #,##0_р_._-;_-* &quot;-&quot;??_р_._-;_-@_-"/>
    <numFmt numFmtId="186" formatCode="#,##0.00&quot;р.&quot;"/>
  </numFmts>
  <fonts count="18">
    <font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8" fillId="0" borderId="0" xfId="0" applyFont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Alignment="1">
      <alignment/>
    </xf>
    <xf numFmtId="0" fontId="8" fillId="0" borderId="0" xfId="0" applyFont="1" applyFill="1" applyAlignment="1">
      <alignment vertical="top" wrapText="1"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 vertical="top" wrapText="1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0" borderId="6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distributed" wrapText="1"/>
    </xf>
    <xf numFmtId="0" fontId="15" fillId="0" borderId="3" xfId="0" applyFont="1" applyFill="1" applyBorder="1" applyAlignment="1">
      <alignment horizontal="center" vertical="center" wrapText="1"/>
    </xf>
    <xf numFmtId="179" fontId="15" fillId="0" borderId="7" xfId="18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179" fontId="15" fillId="0" borderId="3" xfId="18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179" fontId="15" fillId="0" borderId="3" xfId="18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2" fontId="5" fillId="0" borderId="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3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0" fillId="0" borderId="8" xfId="0" applyFill="1" applyBorder="1" applyAlignment="1">
      <alignment/>
    </xf>
    <xf numFmtId="0" fontId="15" fillId="0" borderId="3" xfId="0" applyFont="1" applyFill="1" applyBorder="1" applyAlignment="1">
      <alignment vertical="center" textRotation="90" wrapText="1"/>
    </xf>
    <xf numFmtId="2" fontId="15" fillId="0" borderId="7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left" vertical="distributed" wrapText="1"/>
    </xf>
    <xf numFmtId="2" fontId="3" fillId="0" borderId="5" xfId="0" applyNumberFormat="1" applyFont="1" applyFill="1" applyBorder="1" applyAlignment="1">
      <alignment horizontal="left" vertical="distributed" wrapText="1"/>
    </xf>
    <xf numFmtId="2" fontId="15" fillId="0" borderId="3" xfId="0" applyNumberFormat="1" applyFont="1" applyFill="1" applyBorder="1" applyAlignment="1">
      <alignment horizontal="center" vertical="center" wrapText="1"/>
    </xf>
    <xf numFmtId="2" fontId="15" fillId="0" borderId="3" xfId="18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1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textRotation="90" wrapText="1"/>
    </xf>
    <xf numFmtId="43" fontId="0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3" sqref="A3:M3"/>
    </sheetView>
  </sheetViews>
  <sheetFormatPr defaultColWidth="9.140625" defaultRowHeight="12.75"/>
  <cols>
    <col min="1" max="1" width="36.140625" style="0" customWidth="1"/>
    <col min="2" max="2" width="10.57421875" style="0" customWidth="1"/>
    <col min="3" max="3" width="9.421875" style="0" bestFit="1" customWidth="1"/>
    <col min="4" max="4" width="9.28125" style="0" customWidth="1"/>
    <col min="5" max="5" width="10.140625" style="0" bestFit="1" customWidth="1"/>
    <col min="6" max="6" width="9.421875" style="0" bestFit="1" customWidth="1"/>
    <col min="7" max="7" width="7.8515625" style="0" customWidth="1"/>
    <col min="8" max="8" width="8.7109375" style="0" customWidth="1"/>
    <col min="9" max="9" width="9.421875" style="0" bestFit="1" customWidth="1"/>
    <col min="10" max="10" width="7.8515625" style="0" customWidth="1"/>
    <col min="11" max="11" width="8.421875" style="0" customWidth="1"/>
    <col min="12" max="12" width="9.421875" style="0" bestFit="1" customWidth="1"/>
    <col min="13" max="13" width="10.00390625" style="0" customWidth="1"/>
  </cols>
  <sheetData>
    <row r="1" spans="1:13" ht="14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2.25" customHeight="1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2.7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ht="8.25" customHeight="1" thickBot="1">
      <c r="A5" s="2"/>
    </row>
    <row r="6" spans="1:13" ht="37.5" customHeight="1" thickBot="1">
      <c r="A6" s="83" t="s">
        <v>4</v>
      </c>
      <c r="B6" s="83" t="s">
        <v>5</v>
      </c>
      <c r="C6" s="83" t="s">
        <v>6</v>
      </c>
      <c r="D6" s="80" t="s">
        <v>7</v>
      </c>
      <c r="E6" s="81"/>
      <c r="F6" s="82"/>
      <c r="G6" s="80" t="s">
        <v>27</v>
      </c>
      <c r="H6" s="81"/>
      <c r="I6" s="82"/>
      <c r="J6" s="80" t="s">
        <v>8</v>
      </c>
      <c r="K6" s="81"/>
      <c r="L6" s="82"/>
      <c r="M6" s="83" t="s">
        <v>9</v>
      </c>
    </row>
    <row r="7" spans="1:13" ht="77.25" customHeight="1" thickBot="1">
      <c r="A7" s="84"/>
      <c r="B7" s="84"/>
      <c r="C7" s="84"/>
      <c r="D7" s="3" t="s">
        <v>10</v>
      </c>
      <c r="E7" s="3" t="s">
        <v>11</v>
      </c>
      <c r="F7" s="3" t="s">
        <v>12</v>
      </c>
      <c r="G7" s="3" t="s">
        <v>10</v>
      </c>
      <c r="H7" s="3" t="s">
        <v>11</v>
      </c>
      <c r="I7" s="3" t="s">
        <v>12</v>
      </c>
      <c r="J7" s="3" t="s">
        <v>10</v>
      </c>
      <c r="K7" s="3" t="s">
        <v>11</v>
      </c>
      <c r="L7" s="3" t="s">
        <v>12</v>
      </c>
      <c r="M7" s="84"/>
    </row>
    <row r="8" spans="1:13" ht="13.5" thickBot="1">
      <c r="A8" s="4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17.25" customHeight="1">
      <c r="A9" s="70" t="s">
        <v>13</v>
      </c>
      <c r="B9" s="10" t="s">
        <v>21</v>
      </c>
      <c r="C9" s="67">
        <v>0</v>
      </c>
      <c r="D9" s="72">
        <f>E9+F9</f>
        <v>299974</v>
      </c>
      <c r="E9" s="70">
        <v>272703.63</v>
      </c>
      <c r="F9" s="70">
        <v>27270.37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70">
        <f>E9-K9</f>
        <v>272703.63</v>
      </c>
    </row>
    <row r="10" spans="1:13" ht="15.75" customHeight="1" thickBot="1">
      <c r="A10" s="71"/>
      <c r="B10" s="6" t="s">
        <v>14</v>
      </c>
      <c r="C10" s="68"/>
      <c r="D10" s="73"/>
      <c r="E10" s="71"/>
      <c r="F10" s="71"/>
      <c r="G10" s="68"/>
      <c r="H10" s="68"/>
      <c r="I10" s="68"/>
      <c r="J10" s="68"/>
      <c r="K10" s="68"/>
      <c r="L10" s="68"/>
      <c r="M10" s="71"/>
    </row>
    <row r="11" spans="1:13" ht="19.5" customHeight="1">
      <c r="A11" s="70" t="s">
        <v>26</v>
      </c>
      <c r="B11" s="10" t="s">
        <v>22</v>
      </c>
      <c r="C11" s="67">
        <v>0</v>
      </c>
      <c r="D11" s="72">
        <f>E11+F11</f>
        <v>894258</v>
      </c>
      <c r="E11" s="70">
        <v>812961.82</v>
      </c>
      <c r="F11" s="70">
        <v>81296.18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70">
        <f>E11-K11</f>
        <v>812961.82</v>
      </c>
    </row>
    <row r="12" spans="1:13" ht="17.25" customHeight="1" thickBot="1">
      <c r="A12" s="71"/>
      <c r="B12" s="5" t="s">
        <v>14</v>
      </c>
      <c r="C12" s="68"/>
      <c r="D12" s="73"/>
      <c r="E12" s="71"/>
      <c r="F12" s="71"/>
      <c r="G12" s="68"/>
      <c r="H12" s="68"/>
      <c r="I12" s="68"/>
      <c r="J12" s="68"/>
      <c r="K12" s="68"/>
      <c r="L12" s="68"/>
      <c r="M12" s="71"/>
    </row>
    <row r="13" spans="1:13" ht="33.75" customHeight="1">
      <c r="A13" s="70" t="s">
        <v>19</v>
      </c>
      <c r="B13" s="10" t="s">
        <v>15</v>
      </c>
      <c r="C13" s="67">
        <v>0</v>
      </c>
      <c r="D13" s="72">
        <f>E13+F13</f>
        <v>968322</v>
      </c>
      <c r="E13" s="70">
        <v>880292.73</v>
      </c>
      <c r="F13" s="70">
        <v>88029.27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70">
        <f>E13-K13</f>
        <v>880292.73</v>
      </c>
    </row>
    <row r="14" spans="1:13" ht="15" customHeight="1" thickBot="1">
      <c r="A14" s="71"/>
      <c r="B14" s="5" t="s">
        <v>14</v>
      </c>
      <c r="C14" s="68"/>
      <c r="D14" s="73"/>
      <c r="E14" s="71"/>
      <c r="F14" s="71"/>
      <c r="G14" s="68"/>
      <c r="H14" s="68"/>
      <c r="I14" s="68"/>
      <c r="J14" s="68"/>
      <c r="K14" s="68"/>
      <c r="L14" s="68"/>
      <c r="M14" s="71"/>
    </row>
    <row r="15" spans="1:13" ht="15.75" customHeight="1">
      <c r="A15" s="70" t="s">
        <v>16</v>
      </c>
      <c r="B15" s="10">
        <v>2</v>
      </c>
      <c r="C15" s="67">
        <v>0</v>
      </c>
      <c r="D15" s="72">
        <f>E15+F15</f>
        <v>38105</v>
      </c>
      <c r="E15" s="70">
        <v>34640.91</v>
      </c>
      <c r="F15" s="70">
        <v>3464.09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70">
        <f>E15-K15</f>
        <v>34640.91</v>
      </c>
    </row>
    <row r="16" spans="1:13" ht="12" customHeight="1" thickBot="1">
      <c r="A16" s="71"/>
      <c r="B16" s="5" t="s">
        <v>17</v>
      </c>
      <c r="C16" s="68"/>
      <c r="D16" s="73"/>
      <c r="E16" s="71"/>
      <c r="F16" s="71"/>
      <c r="G16" s="68"/>
      <c r="H16" s="68"/>
      <c r="I16" s="68"/>
      <c r="J16" s="68"/>
      <c r="K16" s="68"/>
      <c r="L16" s="68"/>
      <c r="M16" s="71"/>
    </row>
    <row r="17" spans="1:13" ht="28.5" customHeight="1">
      <c r="A17" s="70" t="s">
        <v>20</v>
      </c>
      <c r="B17" s="10">
        <v>55</v>
      </c>
      <c r="C17" s="67">
        <v>0</v>
      </c>
      <c r="D17" s="72">
        <f>E17+F17</f>
        <v>299201</v>
      </c>
      <c r="E17" s="70">
        <v>272000.91</v>
      </c>
      <c r="F17" s="70">
        <v>27200.09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70">
        <f>E17-K17</f>
        <v>272000.91</v>
      </c>
    </row>
    <row r="18" spans="1:13" ht="21" customHeight="1" thickBot="1">
      <c r="A18" s="71"/>
      <c r="B18" s="5" t="s">
        <v>17</v>
      </c>
      <c r="C18" s="68"/>
      <c r="D18" s="73"/>
      <c r="E18" s="71"/>
      <c r="F18" s="71"/>
      <c r="G18" s="68"/>
      <c r="H18" s="68"/>
      <c r="I18" s="68"/>
      <c r="J18" s="68"/>
      <c r="K18" s="68"/>
      <c r="L18" s="68"/>
      <c r="M18" s="71"/>
    </row>
    <row r="19" spans="1:13" ht="18.75" customHeight="1" thickBot="1">
      <c r="A19" s="9" t="s">
        <v>18</v>
      </c>
      <c r="B19" s="11"/>
      <c r="C19" s="9"/>
      <c r="D19" s="12">
        <f>SUM(D9:D18)</f>
        <v>2499860</v>
      </c>
      <c r="E19" s="12">
        <f aca="true" t="shared" si="0" ref="E19:M19">SUM(E9:E18)</f>
        <v>2272600</v>
      </c>
      <c r="F19" s="12">
        <f t="shared" si="0"/>
        <v>227260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2272600</v>
      </c>
    </row>
    <row r="20" ht="14.25">
      <c r="A20" s="1"/>
    </row>
    <row r="21" spans="1:9" ht="19.5" customHeight="1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12" ht="14.25" customHeight="1">
      <c r="A22" s="76" t="s">
        <v>25</v>
      </c>
      <c r="B22" s="76"/>
      <c r="C22" s="76"/>
      <c r="D22" s="76"/>
      <c r="E22" s="76"/>
      <c r="F22" s="76"/>
      <c r="G22" s="76"/>
      <c r="H22" s="75" t="s">
        <v>23</v>
      </c>
      <c r="I22" s="75"/>
      <c r="J22" s="75"/>
      <c r="K22" s="75"/>
      <c r="L22" s="75"/>
    </row>
    <row r="23" spans="1:2" ht="8.25" customHeight="1">
      <c r="A23" s="7"/>
      <c r="B23" s="8"/>
    </row>
    <row r="24" ht="16.5" customHeight="1"/>
    <row r="25" spans="2:5" ht="10.5" customHeight="1">
      <c r="B25" s="8"/>
      <c r="C25" s="74"/>
      <c r="D25" s="74"/>
      <c r="E25" s="74"/>
    </row>
    <row r="26" ht="15" customHeight="1"/>
    <row r="27" spans="1:3" ht="15.75" customHeight="1">
      <c r="A27" s="69"/>
      <c r="B27" s="69"/>
      <c r="C27" s="69"/>
    </row>
    <row r="28" spans="1:2" ht="15">
      <c r="A28" s="7"/>
      <c r="B28" s="8"/>
    </row>
  </sheetData>
  <mergeCells count="76">
    <mergeCell ref="A6:A7"/>
    <mergeCell ref="B6:B7"/>
    <mergeCell ref="C6:C7"/>
    <mergeCell ref="D6:F6"/>
    <mergeCell ref="A9:A10"/>
    <mergeCell ref="C9:C10"/>
    <mergeCell ref="E9:E10"/>
    <mergeCell ref="F9:F10"/>
    <mergeCell ref="D9:D10"/>
    <mergeCell ref="M9:M10"/>
    <mergeCell ref="G6:I6"/>
    <mergeCell ref="J6:L6"/>
    <mergeCell ref="M6:M7"/>
    <mergeCell ref="G9:G10"/>
    <mergeCell ref="H9:H10"/>
    <mergeCell ref="I9:I10"/>
    <mergeCell ref="J9:J10"/>
    <mergeCell ref="K9:K10"/>
    <mergeCell ref="M11:M12"/>
    <mergeCell ref="A13:A14"/>
    <mergeCell ref="C13:C14"/>
    <mergeCell ref="D13:D14"/>
    <mergeCell ref="E13:E14"/>
    <mergeCell ref="F13:F14"/>
    <mergeCell ref="G13:G14"/>
    <mergeCell ref="H13:H14"/>
    <mergeCell ref="L9:L10"/>
    <mergeCell ref="G11:G12"/>
    <mergeCell ref="H11:H12"/>
    <mergeCell ref="J13:J14"/>
    <mergeCell ref="K13:K14"/>
    <mergeCell ref="I13:I14"/>
    <mergeCell ref="I11:I12"/>
    <mergeCell ref="L13:L14"/>
    <mergeCell ref="K11:K12"/>
    <mergeCell ref="L11:L12"/>
    <mergeCell ref="J11:J12"/>
    <mergeCell ref="M13:M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M17:M18"/>
    <mergeCell ref="K15:K16"/>
    <mergeCell ref="L15:L16"/>
    <mergeCell ref="M15:M16"/>
    <mergeCell ref="A1:M1"/>
    <mergeCell ref="A2:M2"/>
    <mergeCell ref="A3:M3"/>
    <mergeCell ref="A4:M4"/>
    <mergeCell ref="A11:A12"/>
    <mergeCell ref="E17:E18"/>
    <mergeCell ref="C11:C12"/>
    <mergeCell ref="E11:E12"/>
    <mergeCell ref="D11:D12"/>
    <mergeCell ref="F11:F12"/>
    <mergeCell ref="F17:F18"/>
    <mergeCell ref="G17:G18"/>
    <mergeCell ref="H22:L22"/>
    <mergeCell ref="J17:J18"/>
    <mergeCell ref="K17:K18"/>
    <mergeCell ref="L17:L18"/>
    <mergeCell ref="A21:I21"/>
    <mergeCell ref="A22:G22"/>
    <mergeCell ref="H17:H18"/>
    <mergeCell ref="I17:I18"/>
    <mergeCell ref="A27:C27"/>
    <mergeCell ref="A17:A18"/>
    <mergeCell ref="D17:D18"/>
    <mergeCell ref="C17:C18"/>
    <mergeCell ref="C25:E25"/>
  </mergeCells>
  <printOptions horizontalCentered="1"/>
  <pageMargins left="0.1968503937007874" right="0.1968503937007874" top="0.7874015748031497" bottom="0.1968503937007874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3" sqref="A3:M3"/>
    </sheetView>
  </sheetViews>
  <sheetFormatPr defaultColWidth="9.140625" defaultRowHeight="12.75"/>
  <cols>
    <col min="1" max="1" width="36.140625" style="0" customWidth="1"/>
    <col min="2" max="2" width="10.57421875" style="0" customWidth="1"/>
    <col min="3" max="3" width="9.57421875" style="0" bestFit="1" customWidth="1"/>
    <col min="4" max="4" width="9.7109375" style="0" customWidth="1"/>
    <col min="5" max="5" width="10.28125" style="0" bestFit="1" customWidth="1"/>
    <col min="6" max="6" width="9.57421875" style="0" bestFit="1" customWidth="1"/>
    <col min="7" max="7" width="10.00390625" style="0" customWidth="1"/>
    <col min="8" max="8" width="10.28125" style="0" customWidth="1"/>
    <col min="9" max="9" width="9.57421875" style="0" bestFit="1" customWidth="1"/>
    <col min="10" max="10" width="10.140625" style="0" bestFit="1" customWidth="1"/>
    <col min="11" max="11" width="10.8515625" style="0" customWidth="1"/>
    <col min="12" max="12" width="9.57421875" style="0" bestFit="1" customWidth="1"/>
    <col min="13" max="13" width="10.00390625" style="0" customWidth="1"/>
    <col min="15" max="16" width="10.7109375" style="0" bestFit="1" customWidth="1"/>
    <col min="17" max="17" width="9.57421875" style="0" bestFit="1" customWidth="1"/>
  </cols>
  <sheetData>
    <row r="1" spans="1:13" ht="14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2.25" customHeight="1">
      <c r="A3" s="78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2.7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ht="8.25" customHeight="1" thickBot="1">
      <c r="A5" s="2"/>
    </row>
    <row r="6" spans="1:13" ht="37.5" customHeight="1" thickBot="1">
      <c r="A6" s="83" t="s">
        <v>4</v>
      </c>
      <c r="B6" s="83" t="s">
        <v>5</v>
      </c>
      <c r="C6" s="83" t="s">
        <v>6</v>
      </c>
      <c r="D6" s="80" t="s">
        <v>7</v>
      </c>
      <c r="E6" s="81"/>
      <c r="F6" s="82"/>
      <c r="G6" s="80" t="s">
        <v>29</v>
      </c>
      <c r="H6" s="81"/>
      <c r="I6" s="82"/>
      <c r="J6" s="80" t="s">
        <v>8</v>
      </c>
      <c r="K6" s="81"/>
      <c r="L6" s="82"/>
      <c r="M6" s="83" t="s">
        <v>9</v>
      </c>
    </row>
    <row r="7" spans="1:13" ht="77.25" customHeight="1" thickBot="1">
      <c r="A7" s="84"/>
      <c r="B7" s="84"/>
      <c r="C7" s="84"/>
      <c r="D7" s="3" t="s">
        <v>10</v>
      </c>
      <c r="E7" s="3" t="s">
        <v>11</v>
      </c>
      <c r="F7" s="3" t="s">
        <v>12</v>
      </c>
      <c r="G7" s="3" t="s">
        <v>10</v>
      </c>
      <c r="H7" s="3" t="s">
        <v>11</v>
      </c>
      <c r="I7" s="3" t="s">
        <v>12</v>
      </c>
      <c r="J7" s="3" t="s">
        <v>10</v>
      </c>
      <c r="K7" s="3" t="s">
        <v>11</v>
      </c>
      <c r="L7" s="3" t="s">
        <v>12</v>
      </c>
      <c r="M7" s="84"/>
    </row>
    <row r="8" spans="1:13" ht="13.5" thickBot="1">
      <c r="A8" s="4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ht="17.25" customHeight="1">
      <c r="A9" s="70" t="s">
        <v>13</v>
      </c>
      <c r="B9" s="10" t="s">
        <v>21</v>
      </c>
      <c r="C9" s="67">
        <v>0</v>
      </c>
      <c r="D9" s="72">
        <f>E9+F9</f>
        <v>299974</v>
      </c>
      <c r="E9" s="70">
        <v>272703.63</v>
      </c>
      <c r="F9" s="70">
        <v>27270.37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70">
        <f>E9-H9</f>
        <v>272703.63</v>
      </c>
    </row>
    <row r="10" spans="1:13" ht="15.75" customHeight="1" thickBot="1">
      <c r="A10" s="71"/>
      <c r="B10" s="6" t="s">
        <v>14</v>
      </c>
      <c r="C10" s="68"/>
      <c r="D10" s="73"/>
      <c r="E10" s="71"/>
      <c r="F10" s="71"/>
      <c r="G10" s="68"/>
      <c r="H10" s="68"/>
      <c r="I10" s="68"/>
      <c r="J10" s="68"/>
      <c r="K10" s="68"/>
      <c r="L10" s="68"/>
      <c r="M10" s="71"/>
    </row>
    <row r="11" spans="1:13" ht="19.5" customHeight="1">
      <c r="A11" s="70" t="s">
        <v>26</v>
      </c>
      <c r="B11" s="10" t="s">
        <v>22</v>
      </c>
      <c r="C11" s="10" t="s">
        <v>22</v>
      </c>
      <c r="D11" s="72">
        <f>E11+F11</f>
        <v>894258</v>
      </c>
      <c r="E11" s="70">
        <v>812961.82</v>
      </c>
      <c r="F11" s="70">
        <v>81296.18</v>
      </c>
      <c r="G11" s="72">
        <f>H11+I11</f>
        <v>565000</v>
      </c>
      <c r="H11" s="67">
        <v>513636.36</v>
      </c>
      <c r="I11" s="67">
        <v>51363.64</v>
      </c>
      <c r="J11" s="72">
        <f>K11+L11</f>
        <v>565000</v>
      </c>
      <c r="K11" s="67">
        <v>513636.36</v>
      </c>
      <c r="L11" s="67">
        <v>51363.64</v>
      </c>
      <c r="M11" s="70">
        <f>E11-H11</f>
        <v>299325.45999999996</v>
      </c>
    </row>
    <row r="12" spans="1:13" ht="17.25" customHeight="1" thickBot="1">
      <c r="A12" s="71"/>
      <c r="B12" s="5" t="s">
        <v>14</v>
      </c>
      <c r="C12" s="5" t="s">
        <v>14</v>
      </c>
      <c r="D12" s="73"/>
      <c r="E12" s="71"/>
      <c r="F12" s="71"/>
      <c r="G12" s="73"/>
      <c r="H12" s="68"/>
      <c r="I12" s="68"/>
      <c r="J12" s="73"/>
      <c r="K12" s="68"/>
      <c r="L12" s="68"/>
      <c r="M12" s="71"/>
    </row>
    <row r="13" spans="1:13" ht="33.75" customHeight="1">
      <c r="A13" s="70" t="s">
        <v>19</v>
      </c>
      <c r="B13" s="10" t="s">
        <v>15</v>
      </c>
      <c r="C13" s="10" t="s">
        <v>15</v>
      </c>
      <c r="D13" s="72">
        <f>E13+F13</f>
        <v>968322</v>
      </c>
      <c r="E13" s="70">
        <v>880292.73</v>
      </c>
      <c r="F13" s="70">
        <v>88029.27</v>
      </c>
      <c r="G13" s="72">
        <f>H13+I13</f>
        <v>962512</v>
      </c>
      <c r="H13" s="67">
        <v>875010.91</v>
      </c>
      <c r="I13" s="67">
        <v>87501.09</v>
      </c>
      <c r="J13" s="72">
        <f>K13+L13</f>
        <v>962512</v>
      </c>
      <c r="K13" s="67">
        <v>875010.91</v>
      </c>
      <c r="L13" s="67">
        <v>87501.09</v>
      </c>
      <c r="M13" s="70">
        <f>E13-H13</f>
        <v>5281.819999999949</v>
      </c>
    </row>
    <row r="14" spans="1:13" ht="15" customHeight="1" thickBot="1">
      <c r="A14" s="71"/>
      <c r="B14" s="5" t="s">
        <v>14</v>
      </c>
      <c r="C14" s="5" t="s">
        <v>14</v>
      </c>
      <c r="D14" s="73"/>
      <c r="E14" s="71"/>
      <c r="F14" s="71"/>
      <c r="G14" s="73"/>
      <c r="H14" s="68"/>
      <c r="I14" s="68"/>
      <c r="J14" s="73"/>
      <c r="K14" s="68"/>
      <c r="L14" s="68"/>
      <c r="M14" s="71"/>
    </row>
    <row r="15" spans="1:13" ht="15.75" customHeight="1">
      <c r="A15" s="70" t="s">
        <v>16</v>
      </c>
      <c r="B15" s="10">
        <v>2</v>
      </c>
      <c r="C15" s="67">
        <v>0</v>
      </c>
      <c r="D15" s="72">
        <f>E15+F15</f>
        <v>38105</v>
      </c>
      <c r="E15" s="70">
        <v>34640.91</v>
      </c>
      <c r="F15" s="70">
        <v>3464.09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70">
        <f>E15-H15</f>
        <v>34640.91</v>
      </c>
    </row>
    <row r="16" spans="1:13" ht="12" customHeight="1" thickBot="1">
      <c r="A16" s="71"/>
      <c r="B16" s="5" t="s">
        <v>17</v>
      </c>
      <c r="C16" s="68"/>
      <c r="D16" s="73"/>
      <c r="E16" s="71"/>
      <c r="F16" s="71"/>
      <c r="G16" s="68"/>
      <c r="H16" s="68"/>
      <c r="I16" s="68"/>
      <c r="J16" s="68"/>
      <c r="K16" s="68"/>
      <c r="L16" s="68"/>
      <c r="M16" s="71"/>
    </row>
    <row r="17" spans="1:13" ht="28.5" customHeight="1">
      <c r="A17" s="70" t="s">
        <v>20</v>
      </c>
      <c r="B17" s="10">
        <v>55</v>
      </c>
      <c r="C17" s="67">
        <v>0</v>
      </c>
      <c r="D17" s="72">
        <f>E17+F17</f>
        <v>299201</v>
      </c>
      <c r="E17" s="70">
        <v>272000.91</v>
      </c>
      <c r="F17" s="70">
        <v>27200.09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70">
        <f>E17-H17</f>
        <v>272000.91</v>
      </c>
    </row>
    <row r="18" spans="1:13" ht="21" customHeight="1" thickBot="1">
      <c r="A18" s="71"/>
      <c r="B18" s="5" t="s">
        <v>17</v>
      </c>
      <c r="C18" s="68"/>
      <c r="D18" s="73"/>
      <c r="E18" s="71"/>
      <c r="F18" s="71"/>
      <c r="G18" s="68"/>
      <c r="H18" s="68"/>
      <c r="I18" s="68"/>
      <c r="J18" s="68"/>
      <c r="K18" s="68"/>
      <c r="L18" s="68"/>
      <c r="M18" s="71"/>
    </row>
    <row r="19" spans="1:13" ht="18.75" customHeight="1" thickBot="1">
      <c r="A19" s="9" t="s">
        <v>18</v>
      </c>
      <c r="B19" s="11"/>
      <c r="C19" s="9"/>
      <c r="D19" s="12">
        <f aca="true" t="shared" si="0" ref="D19:M19">SUM(D9:D18)</f>
        <v>2499860</v>
      </c>
      <c r="E19" s="12">
        <f t="shared" si="0"/>
        <v>2272600</v>
      </c>
      <c r="F19" s="12">
        <f t="shared" si="0"/>
        <v>227260</v>
      </c>
      <c r="G19" s="12">
        <f t="shared" si="0"/>
        <v>1527512</v>
      </c>
      <c r="H19" s="12">
        <f t="shared" si="0"/>
        <v>1388647.27</v>
      </c>
      <c r="I19" s="12">
        <f t="shared" si="0"/>
        <v>138864.72999999998</v>
      </c>
      <c r="J19" s="12">
        <f t="shared" si="0"/>
        <v>1527512</v>
      </c>
      <c r="K19" s="12">
        <f t="shared" si="0"/>
        <v>1388647.27</v>
      </c>
      <c r="L19" s="12">
        <f t="shared" si="0"/>
        <v>138864.72999999998</v>
      </c>
      <c r="M19" s="12">
        <f t="shared" si="0"/>
        <v>883952.73</v>
      </c>
    </row>
    <row r="20" ht="14.25">
      <c r="A20" s="1"/>
    </row>
    <row r="21" spans="1:9" ht="19.5" customHeight="1">
      <c r="A21" s="76" t="s">
        <v>24</v>
      </c>
      <c r="B21" s="76"/>
      <c r="C21" s="76"/>
      <c r="D21" s="76"/>
      <c r="E21" s="76"/>
      <c r="F21" s="76"/>
      <c r="G21" s="76"/>
      <c r="H21" s="76"/>
      <c r="I21" s="76"/>
    </row>
    <row r="22" spans="1:12" ht="14.25" customHeight="1">
      <c r="A22" s="76" t="s">
        <v>25</v>
      </c>
      <c r="B22" s="76"/>
      <c r="C22" s="76"/>
      <c r="D22" s="76"/>
      <c r="E22" s="76"/>
      <c r="F22" s="76"/>
      <c r="G22" s="76"/>
      <c r="H22" s="75" t="s">
        <v>23</v>
      </c>
      <c r="I22" s="75"/>
      <c r="J22" s="75"/>
      <c r="K22" s="75"/>
      <c r="L22" s="75"/>
    </row>
    <row r="23" spans="1:2" ht="8.25" customHeight="1">
      <c r="A23" s="7"/>
      <c r="B23" s="8"/>
    </row>
    <row r="24" ht="16.5" customHeight="1"/>
    <row r="25" spans="2:5" ht="10.5" customHeight="1">
      <c r="B25" s="8"/>
      <c r="C25" s="74"/>
      <c r="D25" s="74"/>
      <c r="E25" s="74"/>
    </row>
    <row r="26" ht="15" customHeight="1"/>
    <row r="27" spans="1:3" ht="15.75" customHeight="1">
      <c r="A27" s="69"/>
      <c r="B27" s="69"/>
      <c r="C27" s="69"/>
    </row>
    <row r="28" spans="1:2" ht="15">
      <c r="A28" s="7"/>
      <c r="B28" s="8"/>
    </row>
  </sheetData>
  <mergeCells count="74">
    <mergeCell ref="A27:C27"/>
    <mergeCell ref="A17:A18"/>
    <mergeCell ref="D17:D18"/>
    <mergeCell ref="C17:C18"/>
    <mergeCell ref="C25:E25"/>
    <mergeCell ref="G17:G18"/>
    <mergeCell ref="H22:L22"/>
    <mergeCell ref="J17:J18"/>
    <mergeCell ref="K17:K18"/>
    <mergeCell ref="L17:L18"/>
    <mergeCell ref="A21:I21"/>
    <mergeCell ref="A22:G22"/>
    <mergeCell ref="H17:H18"/>
    <mergeCell ref="I17:I18"/>
    <mergeCell ref="A11:A12"/>
    <mergeCell ref="E17:E18"/>
    <mergeCell ref="E11:E12"/>
    <mergeCell ref="F11:F12"/>
    <mergeCell ref="F17:F18"/>
    <mergeCell ref="D11:D12"/>
    <mergeCell ref="A1:M1"/>
    <mergeCell ref="A2:M2"/>
    <mergeCell ref="A3:M3"/>
    <mergeCell ref="A4:M4"/>
    <mergeCell ref="J15:J16"/>
    <mergeCell ref="M17:M18"/>
    <mergeCell ref="K15:K16"/>
    <mergeCell ref="L15:L16"/>
    <mergeCell ref="M15:M16"/>
    <mergeCell ref="F15:F16"/>
    <mergeCell ref="G15:G16"/>
    <mergeCell ref="H15:H16"/>
    <mergeCell ref="I15:I16"/>
    <mergeCell ref="A15:A16"/>
    <mergeCell ref="C15:C16"/>
    <mergeCell ref="D15:D16"/>
    <mergeCell ref="E15:E16"/>
    <mergeCell ref="I13:I14"/>
    <mergeCell ref="I11:I12"/>
    <mergeCell ref="J11:J12"/>
    <mergeCell ref="M13:M14"/>
    <mergeCell ref="K13:K14"/>
    <mergeCell ref="L13:L14"/>
    <mergeCell ref="K11:K12"/>
    <mergeCell ref="L11:L12"/>
    <mergeCell ref="M11:M12"/>
    <mergeCell ref="A13:A14"/>
    <mergeCell ref="D13:D14"/>
    <mergeCell ref="E13:E14"/>
    <mergeCell ref="F13:F14"/>
    <mergeCell ref="G13:G14"/>
    <mergeCell ref="H13:H14"/>
    <mergeCell ref="G11:G12"/>
    <mergeCell ref="H11:H12"/>
    <mergeCell ref="J13:J14"/>
    <mergeCell ref="K9:K10"/>
    <mergeCell ref="L9:L10"/>
    <mergeCell ref="M9:M10"/>
    <mergeCell ref="G6:I6"/>
    <mergeCell ref="J6:L6"/>
    <mergeCell ref="M6:M7"/>
    <mergeCell ref="G9:G10"/>
    <mergeCell ref="H9:H10"/>
    <mergeCell ref="I9:I10"/>
    <mergeCell ref="J9:J10"/>
    <mergeCell ref="A9:A10"/>
    <mergeCell ref="C9:C10"/>
    <mergeCell ref="E9:E10"/>
    <mergeCell ref="F9:F10"/>
    <mergeCell ref="D9:D10"/>
    <mergeCell ref="A6:A7"/>
    <mergeCell ref="B6:B7"/>
    <mergeCell ref="C6:C7"/>
    <mergeCell ref="D6:F6"/>
  </mergeCells>
  <printOptions horizontalCentered="1"/>
  <pageMargins left="0.1968503937007874" right="0.1968503937007874" top="0.7874015748031497" bottom="0.1968503937007874" header="0" footer="0"/>
  <pageSetup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6">
      <selection activeCell="D13" sqref="D13:D14"/>
    </sheetView>
  </sheetViews>
  <sheetFormatPr defaultColWidth="9.140625" defaultRowHeight="12.75"/>
  <cols>
    <col min="1" max="1" width="36.140625" style="0" customWidth="1"/>
    <col min="2" max="2" width="10.57421875" style="13" customWidth="1"/>
    <col min="3" max="3" width="9.57421875" style="13" bestFit="1" customWidth="1"/>
    <col min="4" max="4" width="9.7109375" style="13" customWidth="1"/>
    <col min="5" max="5" width="10.28125" style="13" bestFit="1" customWidth="1"/>
    <col min="6" max="6" width="9.57421875" style="13" bestFit="1" customWidth="1"/>
    <col min="7" max="7" width="10.00390625" style="13" customWidth="1"/>
    <col min="8" max="8" width="10.28125" style="13" customWidth="1"/>
    <col min="9" max="9" width="9.57421875" style="13" bestFit="1" customWidth="1"/>
    <col min="10" max="10" width="10.140625" style="13" bestFit="1" customWidth="1"/>
    <col min="11" max="11" width="10.8515625" style="13" customWidth="1"/>
    <col min="12" max="12" width="9.57421875" style="13" bestFit="1" customWidth="1"/>
    <col min="13" max="13" width="10.00390625" style="0" customWidth="1"/>
    <col min="14" max="14" width="10.57421875" style="0" bestFit="1" customWidth="1"/>
    <col min="15" max="16" width="10.7109375" style="0" bestFit="1" customWidth="1"/>
    <col min="17" max="17" width="9.57421875" style="0" bestFit="1" customWidth="1"/>
  </cols>
  <sheetData>
    <row r="1" spans="1:13" ht="14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2.25" customHeight="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2.7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ht="8.25" customHeight="1" thickBot="1">
      <c r="A5" s="2"/>
    </row>
    <row r="6" spans="1:13" ht="37.5" customHeight="1" thickBot="1">
      <c r="A6" s="83" t="s">
        <v>4</v>
      </c>
      <c r="B6" s="93" t="s">
        <v>5</v>
      </c>
      <c r="C6" s="93" t="s">
        <v>6</v>
      </c>
      <c r="D6" s="90" t="s">
        <v>7</v>
      </c>
      <c r="E6" s="91"/>
      <c r="F6" s="92"/>
      <c r="G6" s="90" t="s">
        <v>31</v>
      </c>
      <c r="H6" s="91"/>
      <c r="I6" s="92"/>
      <c r="J6" s="90" t="s">
        <v>8</v>
      </c>
      <c r="K6" s="91"/>
      <c r="L6" s="92"/>
      <c r="M6" s="83" t="s">
        <v>9</v>
      </c>
    </row>
    <row r="7" spans="1:13" ht="77.25" customHeight="1" thickBot="1">
      <c r="A7" s="84"/>
      <c r="B7" s="94"/>
      <c r="C7" s="94"/>
      <c r="D7" s="14" t="s">
        <v>10</v>
      </c>
      <c r="E7" s="14" t="s">
        <v>11</v>
      </c>
      <c r="F7" s="14" t="s">
        <v>12</v>
      </c>
      <c r="G7" s="14" t="s">
        <v>10</v>
      </c>
      <c r="H7" s="14" t="s">
        <v>11</v>
      </c>
      <c r="I7" s="14" t="s">
        <v>12</v>
      </c>
      <c r="J7" s="14" t="s">
        <v>10</v>
      </c>
      <c r="K7" s="14" t="s">
        <v>11</v>
      </c>
      <c r="L7" s="14" t="s">
        <v>12</v>
      </c>
      <c r="M7" s="84"/>
    </row>
    <row r="8" spans="1:13" ht="13.5" thickBot="1">
      <c r="A8" s="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3">
        <v>13</v>
      </c>
    </row>
    <row r="9" spans="1:13" ht="17.25" customHeight="1">
      <c r="A9" s="70" t="s">
        <v>13</v>
      </c>
      <c r="B9" s="15" t="s">
        <v>21</v>
      </c>
      <c r="C9" s="15" t="s">
        <v>21</v>
      </c>
      <c r="D9" s="87">
        <f>E9+F9</f>
        <v>164500.13</v>
      </c>
      <c r="E9" s="89">
        <v>149545.57</v>
      </c>
      <c r="F9" s="89">
        <v>14954.56</v>
      </c>
      <c r="G9" s="87">
        <f>H9+I9</f>
        <v>164500.13</v>
      </c>
      <c r="H9" s="85">
        <v>149545.57</v>
      </c>
      <c r="I9" s="85">
        <v>14954.56</v>
      </c>
      <c r="J9" s="87">
        <f>K9+L9</f>
        <v>164500.13</v>
      </c>
      <c r="K9" s="85">
        <v>149545.57</v>
      </c>
      <c r="L9" s="85">
        <v>14954.56</v>
      </c>
      <c r="M9" s="70">
        <f>E9-H9</f>
        <v>0</v>
      </c>
    </row>
    <row r="10" spans="1:13" ht="15.75" customHeight="1" thickBot="1">
      <c r="A10" s="71"/>
      <c r="B10" s="16" t="s">
        <v>14</v>
      </c>
      <c r="C10" s="16" t="s">
        <v>14</v>
      </c>
      <c r="D10" s="88"/>
      <c r="E10" s="43"/>
      <c r="F10" s="43"/>
      <c r="G10" s="88"/>
      <c r="H10" s="86"/>
      <c r="I10" s="86"/>
      <c r="J10" s="88"/>
      <c r="K10" s="86"/>
      <c r="L10" s="86"/>
      <c r="M10" s="71"/>
    </row>
    <row r="11" spans="1:13" ht="19.5" customHeight="1">
      <c r="A11" s="70" t="s">
        <v>26</v>
      </c>
      <c r="B11" s="15" t="s">
        <v>22</v>
      </c>
      <c r="C11" s="15" t="s">
        <v>22</v>
      </c>
      <c r="D11" s="87">
        <f>E11+F11</f>
        <v>565000</v>
      </c>
      <c r="E11" s="89">
        <v>513636.36</v>
      </c>
      <c r="F11" s="89">
        <v>51363.64</v>
      </c>
      <c r="G11" s="87">
        <f>H11+I11</f>
        <v>565000</v>
      </c>
      <c r="H11" s="85">
        <v>513636.36</v>
      </c>
      <c r="I11" s="85">
        <v>51363.64</v>
      </c>
      <c r="J11" s="87">
        <f>K11+L11</f>
        <v>0</v>
      </c>
      <c r="K11" s="85">
        <v>0</v>
      </c>
      <c r="L11" s="85">
        <v>0</v>
      </c>
      <c r="M11" s="70">
        <f>E11-H11</f>
        <v>0</v>
      </c>
    </row>
    <row r="12" spans="1:13" ht="17.25" customHeight="1" thickBot="1">
      <c r="A12" s="71"/>
      <c r="B12" s="17" t="s">
        <v>14</v>
      </c>
      <c r="C12" s="17" t="s">
        <v>14</v>
      </c>
      <c r="D12" s="88"/>
      <c r="E12" s="43"/>
      <c r="F12" s="43"/>
      <c r="G12" s="88"/>
      <c r="H12" s="86"/>
      <c r="I12" s="86"/>
      <c r="J12" s="88"/>
      <c r="K12" s="86"/>
      <c r="L12" s="86"/>
      <c r="M12" s="71"/>
    </row>
    <row r="13" spans="1:13" ht="33.75" customHeight="1">
      <c r="A13" s="70" t="s">
        <v>19</v>
      </c>
      <c r="B13" s="15" t="s">
        <v>15</v>
      </c>
      <c r="C13" s="15" t="s">
        <v>15</v>
      </c>
      <c r="D13" s="87">
        <f>E13+F13</f>
        <v>962512</v>
      </c>
      <c r="E13" s="89">
        <v>875010.91</v>
      </c>
      <c r="F13" s="89">
        <v>87501.09</v>
      </c>
      <c r="G13" s="87">
        <f>H13+I13</f>
        <v>962512</v>
      </c>
      <c r="H13" s="85">
        <v>875010.91</v>
      </c>
      <c r="I13" s="85">
        <v>87501.09</v>
      </c>
      <c r="J13" s="87">
        <f>K13+L13</f>
        <v>0</v>
      </c>
      <c r="K13" s="85">
        <v>0</v>
      </c>
      <c r="L13" s="85">
        <v>0</v>
      </c>
      <c r="M13" s="70">
        <f>E13-H13</f>
        <v>0</v>
      </c>
    </row>
    <row r="14" spans="1:13" ht="15" customHeight="1" thickBot="1">
      <c r="A14" s="71"/>
      <c r="B14" s="17" t="s">
        <v>14</v>
      </c>
      <c r="C14" s="17" t="s">
        <v>14</v>
      </c>
      <c r="D14" s="88"/>
      <c r="E14" s="43"/>
      <c r="F14" s="43"/>
      <c r="G14" s="88"/>
      <c r="H14" s="86"/>
      <c r="I14" s="86"/>
      <c r="J14" s="88"/>
      <c r="K14" s="86"/>
      <c r="L14" s="86"/>
      <c r="M14" s="71"/>
    </row>
    <row r="15" spans="1:13" ht="15.75" customHeight="1">
      <c r="A15" s="70" t="s">
        <v>32</v>
      </c>
      <c r="B15" s="15">
        <v>1</v>
      </c>
      <c r="C15" s="15">
        <v>1</v>
      </c>
      <c r="D15" s="87">
        <f>E15+F15</f>
        <v>38105</v>
      </c>
      <c r="E15" s="89">
        <v>34640.91</v>
      </c>
      <c r="F15" s="89">
        <v>3464.09</v>
      </c>
      <c r="G15" s="87">
        <f>H15+I15</f>
        <v>38105</v>
      </c>
      <c r="H15" s="85">
        <v>34640.91</v>
      </c>
      <c r="I15" s="85">
        <v>3464.09</v>
      </c>
      <c r="J15" s="87">
        <f>K15+L15</f>
        <v>38105</v>
      </c>
      <c r="K15" s="85">
        <v>34640.91</v>
      </c>
      <c r="L15" s="85">
        <v>3464.09</v>
      </c>
      <c r="M15" s="70">
        <f>E15-H15</f>
        <v>0</v>
      </c>
    </row>
    <row r="16" spans="1:13" ht="15.75" customHeight="1" thickBot="1">
      <c r="A16" s="71"/>
      <c r="B16" s="17" t="s">
        <v>17</v>
      </c>
      <c r="C16" s="17" t="s">
        <v>17</v>
      </c>
      <c r="D16" s="88"/>
      <c r="E16" s="43"/>
      <c r="F16" s="43"/>
      <c r="G16" s="88"/>
      <c r="H16" s="86"/>
      <c r="I16" s="86"/>
      <c r="J16" s="88"/>
      <c r="K16" s="86"/>
      <c r="L16" s="86"/>
      <c r="M16" s="71"/>
    </row>
    <row r="17" spans="1:13" ht="28.5" customHeight="1">
      <c r="A17" s="70" t="s">
        <v>20</v>
      </c>
      <c r="B17" s="15">
        <v>55</v>
      </c>
      <c r="C17" s="15">
        <v>55</v>
      </c>
      <c r="D17" s="87">
        <f>E17+F17</f>
        <v>254000</v>
      </c>
      <c r="E17" s="89">
        <v>230909.09</v>
      </c>
      <c r="F17" s="89">
        <v>23090.91</v>
      </c>
      <c r="G17" s="87">
        <f>H17+I17</f>
        <v>254000</v>
      </c>
      <c r="H17" s="85">
        <v>230909.09</v>
      </c>
      <c r="I17" s="85">
        <v>23090.91</v>
      </c>
      <c r="J17" s="87">
        <f>K17+L17</f>
        <v>254000</v>
      </c>
      <c r="K17" s="85">
        <v>230909.09</v>
      </c>
      <c r="L17" s="85">
        <v>23090.91</v>
      </c>
      <c r="M17" s="70">
        <f>E17-H17</f>
        <v>0</v>
      </c>
    </row>
    <row r="18" spans="1:13" ht="21" customHeight="1" thickBot="1">
      <c r="A18" s="71"/>
      <c r="B18" s="17" t="s">
        <v>17</v>
      </c>
      <c r="C18" s="17" t="s">
        <v>17</v>
      </c>
      <c r="D18" s="88"/>
      <c r="E18" s="43"/>
      <c r="F18" s="43"/>
      <c r="G18" s="88"/>
      <c r="H18" s="86"/>
      <c r="I18" s="86"/>
      <c r="J18" s="88"/>
      <c r="K18" s="86"/>
      <c r="L18" s="86"/>
      <c r="M18" s="71"/>
    </row>
    <row r="19" spans="1:13" ht="28.5" customHeight="1">
      <c r="A19" s="70" t="s">
        <v>33</v>
      </c>
      <c r="B19" s="15" t="s">
        <v>34</v>
      </c>
      <c r="C19" s="15" t="s">
        <v>34</v>
      </c>
      <c r="D19" s="87">
        <f>E19+F19</f>
        <v>21183.760000000002</v>
      </c>
      <c r="E19" s="89">
        <f>15151.82+4106.15</f>
        <v>19257.97</v>
      </c>
      <c r="F19" s="89">
        <f>1515.18+410.61</f>
        <v>1925.79</v>
      </c>
      <c r="G19" s="87">
        <f>H19+I19</f>
        <v>21183.760000000002</v>
      </c>
      <c r="H19" s="85">
        <f>15151.82+4106.15</f>
        <v>19257.97</v>
      </c>
      <c r="I19" s="85">
        <f>1515.18+410.61</f>
        <v>1925.79</v>
      </c>
      <c r="J19" s="87">
        <f>K19+L19</f>
        <v>21183.760000000002</v>
      </c>
      <c r="K19" s="85">
        <f>15151.82+4106.15</f>
        <v>19257.97</v>
      </c>
      <c r="L19" s="85">
        <f>1515.18+410.61</f>
        <v>1925.79</v>
      </c>
      <c r="M19" s="70">
        <f>E19-H19</f>
        <v>0</v>
      </c>
    </row>
    <row r="20" spans="1:13" ht="21" customHeight="1" thickBot="1">
      <c r="A20" s="71"/>
      <c r="B20" s="17" t="s">
        <v>35</v>
      </c>
      <c r="C20" s="17" t="s">
        <v>35</v>
      </c>
      <c r="D20" s="88"/>
      <c r="E20" s="43"/>
      <c r="F20" s="43"/>
      <c r="G20" s="88"/>
      <c r="H20" s="86"/>
      <c r="I20" s="86"/>
      <c r="J20" s="88"/>
      <c r="K20" s="86"/>
      <c r="L20" s="86"/>
      <c r="M20" s="71"/>
    </row>
    <row r="21" spans="1:13" ht="21.75" customHeight="1">
      <c r="A21" s="70" t="s">
        <v>36</v>
      </c>
      <c r="B21" s="15">
        <v>10</v>
      </c>
      <c r="C21" s="15">
        <v>10</v>
      </c>
      <c r="D21" s="87">
        <f>E21+F21</f>
        <v>37000</v>
      </c>
      <c r="E21" s="89">
        <v>33636.36</v>
      </c>
      <c r="F21" s="89">
        <v>3363.64</v>
      </c>
      <c r="G21" s="87">
        <f>H21+I21</f>
        <v>37000</v>
      </c>
      <c r="H21" s="85">
        <v>33636.36</v>
      </c>
      <c r="I21" s="85">
        <v>3363.64</v>
      </c>
      <c r="J21" s="87">
        <f>K21+L21</f>
        <v>37000</v>
      </c>
      <c r="K21" s="85">
        <v>33636.36</v>
      </c>
      <c r="L21" s="85">
        <v>3363.64</v>
      </c>
      <c r="M21" s="70">
        <f>E21-H21</f>
        <v>0</v>
      </c>
    </row>
    <row r="22" spans="1:13" ht="21" customHeight="1" thickBot="1">
      <c r="A22" s="71"/>
      <c r="B22" s="17" t="s">
        <v>37</v>
      </c>
      <c r="C22" s="17" t="s">
        <v>37</v>
      </c>
      <c r="D22" s="88"/>
      <c r="E22" s="43"/>
      <c r="F22" s="43"/>
      <c r="G22" s="88"/>
      <c r="H22" s="86"/>
      <c r="I22" s="86"/>
      <c r="J22" s="88"/>
      <c r="K22" s="86"/>
      <c r="L22" s="86"/>
      <c r="M22" s="71"/>
    </row>
    <row r="23" spans="1:13" ht="20.25" customHeight="1">
      <c r="A23" s="70" t="s">
        <v>38</v>
      </c>
      <c r="B23" s="15">
        <v>50</v>
      </c>
      <c r="C23" s="15">
        <v>50</v>
      </c>
      <c r="D23" s="87">
        <f>E23+F23</f>
        <v>99900</v>
      </c>
      <c r="E23" s="89">
        <v>90818.18</v>
      </c>
      <c r="F23" s="89">
        <v>9081.82</v>
      </c>
      <c r="G23" s="87">
        <f>H23+I23</f>
        <v>99900</v>
      </c>
      <c r="H23" s="85">
        <v>90818.18</v>
      </c>
      <c r="I23" s="85">
        <v>9081.82</v>
      </c>
      <c r="J23" s="87">
        <f>K23+L23</f>
        <v>99900</v>
      </c>
      <c r="K23" s="85">
        <v>90818.18</v>
      </c>
      <c r="L23" s="85">
        <v>9081.82</v>
      </c>
      <c r="M23" s="70">
        <f>E23-H23</f>
        <v>0</v>
      </c>
    </row>
    <row r="24" spans="1:13" ht="21" customHeight="1" thickBot="1">
      <c r="A24" s="71"/>
      <c r="B24" s="17" t="s">
        <v>39</v>
      </c>
      <c r="C24" s="17" t="s">
        <v>39</v>
      </c>
      <c r="D24" s="88"/>
      <c r="E24" s="43"/>
      <c r="F24" s="43"/>
      <c r="G24" s="88"/>
      <c r="H24" s="86"/>
      <c r="I24" s="86"/>
      <c r="J24" s="88"/>
      <c r="K24" s="86"/>
      <c r="L24" s="86"/>
      <c r="M24" s="71"/>
    </row>
    <row r="25" spans="1:13" ht="18.75" customHeight="1">
      <c r="A25" s="70" t="s">
        <v>40</v>
      </c>
      <c r="B25" s="15" t="s">
        <v>41</v>
      </c>
      <c r="C25" s="15" t="s">
        <v>41</v>
      </c>
      <c r="D25" s="87">
        <f>E25+F25</f>
        <v>262709.11</v>
      </c>
      <c r="E25" s="89">
        <v>238826.47</v>
      </c>
      <c r="F25" s="89">
        <v>23882.64</v>
      </c>
      <c r="G25" s="87">
        <f>H25+I25</f>
        <v>262709.11</v>
      </c>
      <c r="H25" s="85">
        <v>238826.47</v>
      </c>
      <c r="I25" s="85">
        <v>23882.64</v>
      </c>
      <c r="J25" s="87">
        <f>K25+L25</f>
        <v>262709.11</v>
      </c>
      <c r="K25" s="85">
        <v>238826.47</v>
      </c>
      <c r="L25" s="85">
        <v>23882.64</v>
      </c>
      <c r="M25" s="70">
        <f>E25-H25</f>
        <v>0</v>
      </c>
    </row>
    <row r="26" spans="1:13" ht="21" customHeight="1" thickBot="1">
      <c r="A26" s="71"/>
      <c r="B26" s="17" t="s">
        <v>14</v>
      </c>
      <c r="C26" s="17" t="s">
        <v>14</v>
      </c>
      <c r="D26" s="88"/>
      <c r="E26" s="43"/>
      <c r="F26" s="43"/>
      <c r="G26" s="88"/>
      <c r="H26" s="86"/>
      <c r="I26" s="86"/>
      <c r="J26" s="88"/>
      <c r="K26" s="86"/>
      <c r="L26" s="86"/>
      <c r="M26" s="71"/>
    </row>
    <row r="27" spans="1:13" ht="28.5" customHeight="1">
      <c r="A27" s="70" t="s">
        <v>42</v>
      </c>
      <c r="B27" s="15">
        <v>1</v>
      </c>
      <c r="C27" s="15">
        <v>1</v>
      </c>
      <c r="D27" s="87">
        <f>E27+F27</f>
        <v>94950</v>
      </c>
      <c r="E27" s="89">
        <v>86318.18</v>
      </c>
      <c r="F27" s="89">
        <v>8631.82</v>
      </c>
      <c r="G27" s="87">
        <f>H27+I27</f>
        <v>94950</v>
      </c>
      <c r="H27" s="85">
        <v>86318.18</v>
      </c>
      <c r="I27" s="85">
        <v>8631.82</v>
      </c>
      <c r="J27" s="87">
        <f>K27+L27</f>
        <v>94950</v>
      </c>
      <c r="K27" s="85">
        <v>86318.18</v>
      </c>
      <c r="L27" s="85">
        <v>8631.82</v>
      </c>
      <c r="M27" s="70">
        <f>E27-H27</f>
        <v>0</v>
      </c>
    </row>
    <row r="28" spans="1:13" ht="21" customHeight="1" thickBot="1">
      <c r="A28" s="71"/>
      <c r="B28" s="17" t="s">
        <v>37</v>
      </c>
      <c r="C28" s="17" t="s">
        <v>37</v>
      </c>
      <c r="D28" s="88"/>
      <c r="E28" s="43"/>
      <c r="F28" s="43"/>
      <c r="G28" s="88"/>
      <c r="H28" s="86"/>
      <c r="I28" s="86"/>
      <c r="J28" s="88"/>
      <c r="K28" s="86"/>
      <c r="L28" s="86"/>
      <c r="M28" s="71"/>
    </row>
    <row r="29" spans="1:13" ht="18.75" customHeight="1" thickBot="1">
      <c r="A29" s="9" t="s">
        <v>18</v>
      </c>
      <c r="B29" s="18"/>
      <c r="C29" s="19"/>
      <c r="D29" s="20">
        <f aca="true" t="shared" si="0" ref="D29:M29">SUM(D9:D28)</f>
        <v>2499859.9999999995</v>
      </c>
      <c r="E29" s="20">
        <f t="shared" si="0"/>
        <v>2272600</v>
      </c>
      <c r="F29" s="20">
        <f t="shared" si="0"/>
        <v>227260</v>
      </c>
      <c r="G29" s="20">
        <f t="shared" si="0"/>
        <v>2499859.9999999995</v>
      </c>
      <c r="H29" s="20">
        <f t="shared" si="0"/>
        <v>2272600</v>
      </c>
      <c r="I29" s="20">
        <f t="shared" si="0"/>
        <v>227260</v>
      </c>
      <c r="J29" s="20">
        <f t="shared" si="0"/>
        <v>972348</v>
      </c>
      <c r="K29" s="20">
        <f t="shared" si="0"/>
        <v>883952.73</v>
      </c>
      <c r="L29" s="20">
        <f t="shared" si="0"/>
        <v>88395.26999999999</v>
      </c>
      <c r="M29" s="12">
        <f t="shared" si="0"/>
        <v>0</v>
      </c>
    </row>
    <row r="30" spans="1:6" ht="14.25">
      <c r="A30" s="1"/>
      <c r="D30" s="21"/>
      <c r="E30" s="21"/>
      <c r="F30" s="21"/>
    </row>
    <row r="31" spans="1:14" ht="19.5" customHeight="1">
      <c r="A31" s="76" t="s">
        <v>24</v>
      </c>
      <c r="B31" s="76"/>
      <c r="C31" s="76"/>
      <c r="D31" s="76"/>
      <c r="E31" s="76"/>
      <c r="F31" s="76"/>
      <c r="G31" s="76"/>
      <c r="H31" s="76"/>
      <c r="I31" s="76"/>
      <c r="N31" s="25"/>
    </row>
    <row r="32" spans="1:12" ht="14.25" customHeight="1">
      <c r="A32" s="76" t="s">
        <v>25</v>
      </c>
      <c r="B32" s="76"/>
      <c r="C32" s="76"/>
      <c r="D32" s="76"/>
      <c r="E32" s="76"/>
      <c r="F32" s="76"/>
      <c r="G32" s="76"/>
      <c r="H32" s="27" t="s">
        <v>23</v>
      </c>
      <c r="I32" s="27"/>
      <c r="J32" s="27"/>
      <c r="K32" s="27"/>
      <c r="L32" s="27"/>
    </row>
    <row r="33" spans="1:2" ht="8.25" customHeight="1">
      <c r="A33" s="7"/>
      <c r="B33" s="22"/>
    </row>
    <row r="34" spans="4:6" ht="16.5" customHeight="1">
      <c r="D34" s="23"/>
      <c r="E34" s="23"/>
      <c r="F34" s="23"/>
    </row>
    <row r="35" spans="2:5" ht="10.5" customHeight="1">
      <c r="B35" s="22"/>
      <c r="C35" s="26"/>
      <c r="D35" s="26"/>
      <c r="E35" s="26"/>
    </row>
    <row r="36" ht="15" customHeight="1"/>
    <row r="37" spans="1:3" ht="15.75" customHeight="1">
      <c r="A37" s="69"/>
      <c r="B37" s="69"/>
      <c r="C37" s="69"/>
    </row>
    <row r="38" spans="1:2" ht="15">
      <c r="A38" s="7"/>
      <c r="B38" s="22"/>
    </row>
  </sheetData>
  <mergeCells count="126">
    <mergeCell ref="A6:A7"/>
    <mergeCell ref="B6:B7"/>
    <mergeCell ref="C6:C7"/>
    <mergeCell ref="D6:F6"/>
    <mergeCell ref="A9:A10"/>
    <mergeCell ref="E9:E10"/>
    <mergeCell ref="F9:F10"/>
    <mergeCell ref="D9:D10"/>
    <mergeCell ref="K9:K10"/>
    <mergeCell ref="L9:L10"/>
    <mergeCell ref="M9:M10"/>
    <mergeCell ref="G6:I6"/>
    <mergeCell ref="J6:L6"/>
    <mergeCell ref="M6:M7"/>
    <mergeCell ref="G9:G10"/>
    <mergeCell ref="H9:H10"/>
    <mergeCell ref="I9:I10"/>
    <mergeCell ref="J9:J10"/>
    <mergeCell ref="A13:A14"/>
    <mergeCell ref="D13:D14"/>
    <mergeCell ref="E13:E14"/>
    <mergeCell ref="F13:F14"/>
    <mergeCell ref="J11:J12"/>
    <mergeCell ref="M13:M14"/>
    <mergeCell ref="K13:K14"/>
    <mergeCell ref="L13:L14"/>
    <mergeCell ref="K11:K12"/>
    <mergeCell ref="L11:L12"/>
    <mergeCell ref="M11:M12"/>
    <mergeCell ref="J13:J14"/>
    <mergeCell ref="E15:E16"/>
    <mergeCell ref="F15:F16"/>
    <mergeCell ref="I13:I14"/>
    <mergeCell ref="I11:I12"/>
    <mergeCell ref="G13:G14"/>
    <mergeCell ref="H13:H14"/>
    <mergeCell ref="G11:G12"/>
    <mergeCell ref="H11:H12"/>
    <mergeCell ref="G15:G16"/>
    <mergeCell ref="H15:H16"/>
    <mergeCell ref="I15:I16"/>
    <mergeCell ref="J15:J16"/>
    <mergeCell ref="M17:M18"/>
    <mergeCell ref="L19:L20"/>
    <mergeCell ref="M19:M20"/>
    <mergeCell ref="K21:K22"/>
    <mergeCell ref="L21:L22"/>
    <mergeCell ref="M21:M22"/>
    <mergeCell ref="A19:A20"/>
    <mergeCell ref="A1:M1"/>
    <mergeCell ref="A2:M2"/>
    <mergeCell ref="A3:M3"/>
    <mergeCell ref="A4:M4"/>
    <mergeCell ref="K15:K16"/>
    <mergeCell ref="L15:L16"/>
    <mergeCell ref="M15:M16"/>
    <mergeCell ref="K17:K18"/>
    <mergeCell ref="L17:L18"/>
    <mergeCell ref="A11:A12"/>
    <mergeCell ref="E11:E12"/>
    <mergeCell ref="F11:F12"/>
    <mergeCell ref="A17:A18"/>
    <mergeCell ref="D17:D18"/>
    <mergeCell ref="E17:E18"/>
    <mergeCell ref="F17:F18"/>
    <mergeCell ref="D11:D12"/>
    <mergeCell ref="A15:A16"/>
    <mergeCell ref="D15:D16"/>
    <mergeCell ref="A37:C37"/>
    <mergeCell ref="C35:E35"/>
    <mergeCell ref="H32:L32"/>
    <mergeCell ref="A31:I31"/>
    <mergeCell ref="A32:G32"/>
    <mergeCell ref="G17:G18"/>
    <mergeCell ref="H17:H18"/>
    <mergeCell ref="I17:I18"/>
    <mergeCell ref="J17:J18"/>
    <mergeCell ref="D19:D20"/>
    <mergeCell ref="E19:E20"/>
    <mergeCell ref="F19:F20"/>
    <mergeCell ref="G19:G20"/>
    <mergeCell ref="H19:H20"/>
    <mergeCell ref="I19:I20"/>
    <mergeCell ref="J19:J20"/>
    <mergeCell ref="K19:K20"/>
    <mergeCell ref="A21:A22"/>
    <mergeCell ref="D21:D22"/>
    <mergeCell ref="E21:E22"/>
    <mergeCell ref="F21:F22"/>
    <mergeCell ref="G21:G22"/>
    <mergeCell ref="H21:H22"/>
    <mergeCell ref="I21:I22"/>
    <mergeCell ref="J21:J22"/>
    <mergeCell ref="A23:A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A25:A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7:A28"/>
    <mergeCell ref="D27:D28"/>
    <mergeCell ref="E27:E28"/>
    <mergeCell ref="F27:F28"/>
    <mergeCell ref="K27:K28"/>
    <mergeCell ref="L27:L28"/>
    <mergeCell ref="M27:M28"/>
    <mergeCell ref="G27:G28"/>
    <mergeCell ref="H27:H28"/>
    <mergeCell ref="I27:I28"/>
    <mergeCell ref="J27:J28"/>
  </mergeCells>
  <printOptions horizontalCentered="1"/>
  <pageMargins left="0.1968503937007874" right="0.1968503937007874" top="0.7874015748031497" bottom="0.1968503937007874" header="0" footer="0"/>
  <pageSetup orientation="landscape" paperSize="9" scale="91" r:id="rId1"/>
  <rowBreaks count="1" manualBreakCount="1">
    <brk id="2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60" workbookViewId="0" topLeftCell="A1">
      <selection activeCell="E21" sqref="E21"/>
    </sheetView>
  </sheetViews>
  <sheetFormatPr defaultColWidth="9.140625" defaultRowHeight="12.75"/>
  <cols>
    <col min="1" max="1" width="14.140625" style="29" customWidth="1"/>
    <col min="2" max="3" width="9.8515625" style="29" customWidth="1"/>
    <col min="4" max="4" width="10.421875" style="29" customWidth="1"/>
    <col min="5" max="5" width="10.57421875" style="29" customWidth="1"/>
    <col min="6" max="6" width="11.57421875" style="29" customWidth="1"/>
    <col min="7" max="7" width="9.7109375" style="29" customWidth="1"/>
    <col min="8" max="8" width="7.28125" style="29" customWidth="1"/>
    <col min="9" max="9" width="9.140625" style="29" customWidth="1"/>
    <col min="10" max="10" width="9.57421875" style="29" customWidth="1"/>
    <col min="11" max="11" width="12.140625" style="29" customWidth="1"/>
    <col min="12" max="12" width="11.28125" style="29" customWidth="1"/>
    <col min="13" max="13" width="10.57421875" style="29" customWidth="1"/>
    <col min="14" max="16384" width="9.140625" style="29" customWidth="1"/>
  </cols>
  <sheetData>
    <row r="1" spans="1:17" ht="137.25" customHeight="1" thickBot="1">
      <c r="A1" s="109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1"/>
      <c r="P1" s="28"/>
      <c r="Q1" s="28"/>
    </row>
    <row r="2" spans="1:17" s="53" customFormat="1" ht="48" customHeight="1" thickBot="1">
      <c r="A2" s="112" t="s">
        <v>4</v>
      </c>
      <c r="B2" s="95" t="s">
        <v>60</v>
      </c>
      <c r="C2" s="96"/>
      <c r="D2" s="95" t="s">
        <v>61</v>
      </c>
      <c r="E2" s="96"/>
      <c r="F2" s="95" t="s">
        <v>62</v>
      </c>
      <c r="G2" s="96"/>
      <c r="H2" s="112" t="s">
        <v>65</v>
      </c>
      <c r="I2" s="106" t="s">
        <v>43</v>
      </c>
      <c r="J2" s="107"/>
      <c r="K2" s="107"/>
      <c r="L2" s="107"/>
      <c r="M2" s="107"/>
      <c r="N2" s="107"/>
      <c r="O2" s="108"/>
      <c r="P2" s="52"/>
      <c r="Q2" s="52"/>
    </row>
    <row r="3" spans="1:17" s="53" customFormat="1" ht="147" thickBot="1">
      <c r="A3" s="113"/>
      <c r="B3" s="61" t="s">
        <v>63</v>
      </c>
      <c r="C3" s="61" t="s">
        <v>64</v>
      </c>
      <c r="D3" s="61" t="s">
        <v>63</v>
      </c>
      <c r="E3" s="61" t="s">
        <v>64</v>
      </c>
      <c r="F3" s="61" t="s">
        <v>63</v>
      </c>
      <c r="G3" s="61" t="s">
        <v>64</v>
      </c>
      <c r="H3" s="113"/>
      <c r="I3" s="30" t="s">
        <v>69</v>
      </c>
      <c r="J3" s="30" t="s">
        <v>44</v>
      </c>
      <c r="K3" s="30" t="s">
        <v>45</v>
      </c>
      <c r="L3" s="30" t="s">
        <v>68</v>
      </c>
      <c r="M3" s="30" t="s">
        <v>66</v>
      </c>
      <c r="N3" s="30" t="s">
        <v>46</v>
      </c>
      <c r="O3" s="30" t="s">
        <v>67</v>
      </c>
      <c r="P3" s="52"/>
      <c r="Q3" s="52"/>
    </row>
    <row r="4" spans="1:17" ht="31.5" customHeight="1" thickBot="1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 s="51">
        <v>14</v>
      </c>
      <c r="O4" s="51">
        <v>15</v>
      </c>
      <c r="P4" s="28"/>
      <c r="Q4" s="28"/>
    </row>
    <row r="5" spans="1:17" s="53" customFormat="1" ht="114" customHeight="1" thickBot="1">
      <c r="A5" s="48" t="s">
        <v>13</v>
      </c>
      <c r="B5" s="62">
        <v>149545.57</v>
      </c>
      <c r="C5" s="62">
        <v>14954.56</v>
      </c>
      <c r="D5" s="63">
        <f>B5</f>
        <v>149545.57</v>
      </c>
      <c r="E5" s="64">
        <f>C5</f>
        <v>14954.56</v>
      </c>
      <c r="F5" s="62">
        <f>B5</f>
        <v>149545.57</v>
      </c>
      <c r="G5" s="65">
        <f>C5</f>
        <v>14954.56</v>
      </c>
      <c r="H5" s="31">
        <v>0</v>
      </c>
      <c r="I5" s="33" t="s">
        <v>75</v>
      </c>
      <c r="J5" s="31" t="s">
        <v>76</v>
      </c>
      <c r="K5" s="32" t="str">
        <f>A5</f>
        <v>Очистка кюветов вдоль автомобильной дороги у многоквартирных домов 1, 2, 3 в дер. Чаплино</v>
      </c>
      <c r="L5" s="36">
        <v>164500.13</v>
      </c>
      <c r="M5" s="36">
        <f>F5+G5</f>
        <v>164500.13</v>
      </c>
      <c r="N5" s="34" t="s">
        <v>77</v>
      </c>
      <c r="O5" s="35">
        <v>100</v>
      </c>
      <c r="P5" s="52"/>
      <c r="Q5" s="114"/>
    </row>
    <row r="6" spans="1:17" s="53" customFormat="1" ht="105.75" customHeight="1" thickBot="1">
      <c r="A6" s="49" t="s">
        <v>56</v>
      </c>
      <c r="B6" s="62">
        <v>513636.36</v>
      </c>
      <c r="C6" s="62">
        <v>51363.64</v>
      </c>
      <c r="D6" s="63">
        <f>B6</f>
        <v>513636.36</v>
      </c>
      <c r="E6" s="64">
        <f>C6</f>
        <v>51363.64</v>
      </c>
      <c r="F6" s="62">
        <f>B6</f>
        <v>513636.36</v>
      </c>
      <c r="G6" s="65">
        <f>C6</f>
        <v>51363.64</v>
      </c>
      <c r="H6" s="31">
        <v>0</v>
      </c>
      <c r="I6" s="33" t="s">
        <v>81</v>
      </c>
      <c r="J6" s="31" t="s">
        <v>78</v>
      </c>
      <c r="K6" s="32" t="str">
        <f aca="true" t="shared" si="0" ref="K6:K14">A6</f>
        <v>Ямочный ремонт щебеночного покрытия автомобильной дороги от д. 1 до д. 53 в дер. Пески</v>
      </c>
      <c r="L6" s="36">
        <v>565000</v>
      </c>
      <c r="M6" s="36">
        <f>F6+G6</f>
        <v>565000</v>
      </c>
      <c r="N6" s="34" t="s">
        <v>79</v>
      </c>
      <c r="O6" s="35">
        <v>100</v>
      </c>
      <c r="P6" s="52"/>
      <c r="Q6" s="114"/>
    </row>
    <row r="7" spans="1:17" s="53" customFormat="1" ht="189" customHeight="1" thickBot="1">
      <c r="A7" s="48" t="s">
        <v>19</v>
      </c>
      <c r="B7" s="62">
        <v>875010.91</v>
      </c>
      <c r="C7" s="62">
        <v>87501.09</v>
      </c>
      <c r="D7" s="63">
        <f aca="true" t="shared" si="1" ref="D7:D14">B7</f>
        <v>875010.91</v>
      </c>
      <c r="E7" s="64">
        <f aca="true" t="shared" si="2" ref="E7:E14">C7</f>
        <v>87501.09</v>
      </c>
      <c r="F7" s="62">
        <f aca="true" t="shared" si="3" ref="F7:F14">B7</f>
        <v>875010.91</v>
      </c>
      <c r="G7" s="65">
        <f aca="true" t="shared" si="4" ref="G7:G14">C7</f>
        <v>87501.09</v>
      </c>
      <c r="H7" s="31">
        <v>0</v>
      </c>
      <c r="I7" s="33" t="s">
        <v>81</v>
      </c>
      <c r="J7" s="31" t="s">
        <v>80</v>
      </c>
      <c r="K7" s="32" t="str">
        <f t="shared" si="0"/>
        <v>Устройство кюветов вдоль дороги от федеральной трассы по микр-ну Полевой д.Пески д.78 с частичным ремонтом дорожного покрытия длиной 591м. </v>
      </c>
      <c r="L7" s="36">
        <v>962512</v>
      </c>
      <c r="M7" s="36">
        <f>F7+G7</f>
        <v>962512</v>
      </c>
      <c r="N7" s="34" t="s">
        <v>82</v>
      </c>
      <c r="O7" s="35">
        <v>100</v>
      </c>
      <c r="P7" s="52"/>
      <c r="Q7" s="114"/>
    </row>
    <row r="8" spans="1:17" s="53" customFormat="1" ht="102.75" customHeight="1" thickBot="1">
      <c r="A8" s="49" t="s">
        <v>57</v>
      </c>
      <c r="B8" s="62">
        <v>34640.91</v>
      </c>
      <c r="C8" s="62">
        <v>3464.09</v>
      </c>
      <c r="D8" s="63">
        <f t="shared" si="1"/>
        <v>34640.91</v>
      </c>
      <c r="E8" s="64">
        <f t="shared" si="2"/>
        <v>3464.09</v>
      </c>
      <c r="F8" s="62">
        <f t="shared" si="3"/>
        <v>34640.91</v>
      </c>
      <c r="G8" s="65">
        <f t="shared" si="4"/>
        <v>3464.09</v>
      </c>
      <c r="H8" s="31">
        <v>0</v>
      </c>
      <c r="I8" s="33" t="s">
        <v>83</v>
      </c>
      <c r="J8" s="31" t="s">
        <v>84</v>
      </c>
      <c r="K8" s="32" t="str">
        <f t="shared" si="0"/>
        <v>Устройство площадки под контейнеры для сбора ТБО -2шт.(у д. 24 и д. 19) в дер. Пески</v>
      </c>
      <c r="L8" s="36">
        <v>38105</v>
      </c>
      <c r="M8" s="36">
        <f>F8+G8</f>
        <v>38105</v>
      </c>
      <c r="N8" s="34" t="s">
        <v>85</v>
      </c>
      <c r="O8" s="35">
        <v>100</v>
      </c>
      <c r="P8" s="52"/>
      <c r="Q8" s="114"/>
    </row>
    <row r="9" spans="1:17" s="53" customFormat="1" ht="178.5" customHeight="1" thickBot="1">
      <c r="A9" s="49" t="s">
        <v>20</v>
      </c>
      <c r="B9" s="62">
        <v>230909.09</v>
      </c>
      <c r="C9" s="62">
        <v>23090.91</v>
      </c>
      <c r="D9" s="63">
        <f t="shared" si="1"/>
        <v>230909.09</v>
      </c>
      <c r="E9" s="64">
        <f t="shared" si="2"/>
        <v>23090.91</v>
      </c>
      <c r="F9" s="62">
        <f t="shared" si="3"/>
        <v>230909.09</v>
      </c>
      <c r="G9" s="65">
        <f t="shared" si="4"/>
        <v>23090.91</v>
      </c>
      <c r="H9" s="31">
        <v>0</v>
      </c>
      <c r="I9" s="33" t="s">
        <v>86</v>
      </c>
      <c r="J9" s="31" t="s">
        <v>87</v>
      </c>
      <c r="K9" s="32" t="str">
        <f t="shared" si="0"/>
        <v>Замена светильников уличного освещения в населенных пунктах Кипуя с д.№1 по д.№43, Новая с д.№19/4 по д.№57, Чаплино с д.№1а по д.№65</v>
      </c>
      <c r="L9" s="36">
        <v>254000</v>
      </c>
      <c r="M9" s="36">
        <f>F9+G9</f>
        <v>254000</v>
      </c>
      <c r="N9" s="34" t="s">
        <v>88</v>
      </c>
      <c r="O9" s="35">
        <v>100</v>
      </c>
      <c r="P9" s="52"/>
      <c r="Q9" s="114"/>
    </row>
    <row r="10" spans="1:17" s="53" customFormat="1" ht="197.25" customHeight="1" thickBot="1">
      <c r="A10" s="49" t="s">
        <v>33</v>
      </c>
      <c r="B10" s="62">
        <v>19257.97</v>
      </c>
      <c r="C10" s="62">
        <v>1925.79</v>
      </c>
      <c r="D10" s="63">
        <f t="shared" si="1"/>
        <v>19257.97</v>
      </c>
      <c r="E10" s="64">
        <f t="shared" si="2"/>
        <v>1925.79</v>
      </c>
      <c r="F10" s="62">
        <f t="shared" si="3"/>
        <v>19257.97</v>
      </c>
      <c r="G10" s="65">
        <f t="shared" si="4"/>
        <v>1925.79</v>
      </c>
      <c r="H10" s="31">
        <v>0</v>
      </c>
      <c r="I10" s="33" t="s">
        <v>89</v>
      </c>
      <c r="J10" s="31" t="s">
        <v>90</v>
      </c>
      <c r="K10" s="32" t="str">
        <f t="shared" si="0"/>
        <v>Замена светильников уличного освещения в населенных пунктах д.Новая, прокладка нового провода уличного освещения в д.Чаплино от д.44 до д.66 </v>
      </c>
      <c r="L10" s="36">
        <v>21183.76</v>
      </c>
      <c r="M10" s="36">
        <f>F10+G10</f>
        <v>21183.760000000002</v>
      </c>
      <c r="N10" s="34" t="s">
        <v>91</v>
      </c>
      <c r="O10" s="35">
        <v>100</v>
      </c>
      <c r="P10" s="52"/>
      <c r="Q10" s="114"/>
    </row>
    <row r="11" spans="1:17" s="53" customFormat="1" ht="132.75" customHeight="1" thickBot="1">
      <c r="A11" s="49" t="s">
        <v>36</v>
      </c>
      <c r="B11" s="62">
        <v>33636.36</v>
      </c>
      <c r="C11" s="62">
        <v>3363.64</v>
      </c>
      <c r="D11" s="63">
        <f t="shared" si="1"/>
        <v>33636.36</v>
      </c>
      <c r="E11" s="64">
        <f t="shared" si="2"/>
        <v>3363.64</v>
      </c>
      <c r="F11" s="62">
        <f t="shared" si="3"/>
        <v>33636.36</v>
      </c>
      <c r="G11" s="65">
        <f t="shared" si="4"/>
        <v>3363.64</v>
      </c>
      <c r="H11" s="31">
        <v>0</v>
      </c>
      <c r="I11" s="33" t="s">
        <v>92</v>
      </c>
      <c r="J11" s="31" t="s">
        <v>93</v>
      </c>
      <c r="K11" s="32" t="str">
        <f t="shared" si="0"/>
        <v>Приобретение светодиодных светильников уличного освещения для установки в населенный пункт д.Новая</v>
      </c>
      <c r="L11" s="36">
        <v>37000</v>
      </c>
      <c r="M11" s="36">
        <f>F11+G11</f>
        <v>37000</v>
      </c>
      <c r="N11" s="34" t="s">
        <v>94</v>
      </c>
      <c r="O11" s="35">
        <v>100</v>
      </c>
      <c r="P11" s="52"/>
      <c r="Q11" s="114"/>
    </row>
    <row r="12" spans="1:17" s="53" customFormat="1" ht="85.5" customHeight="1" thickBot="1">
      <c r="A12" s="49" t="s">
        <v>38</v>
      </c>
      <c r="B12" s="62">
        <v>90818.18</v>
      </c>
      <c r="C12" s="62">
        <v>9081.82</v>
      </c>
      <c r="D12" s="63">
        <f t="shared" si="1"/>
        <v>90818.18</v>
      </c>
      <c r="E12" s="64">
        <f t="shared" si="2"/>
        <v>9081.82</v>
      </c>
      <c r="F12" s="62">
        <f t="shared" si="3"/>
        <v>90818.18</v>
      </c>
      <c r="G12" s="65">
        <f t="shared" si="4"/>
        <v>9081.82</v>
      </c>
      <c r="H12" s="31">
        <v>0</v>
      </c>
      <c r="I12" s="33" t="s">
        <v>83</v>
      </c>
      <c r="J12" s="34" t="s">
        <v>95</v>
      </c>
      <c r="K12" s="32" t="str">
        <f t="shared" si="0"/>
        <v>Засыпка ям на подъезде к земельным участкам №30, №31 в д.Чаплино</v>
      </c>
      <c r="L12" s="36">
        <v>99900</v>
      </c>
      <c r="M12" s="36">
        <f>F12+G12</f>
        <v>99900</v>
      </c>
      <c r="N12" s="34" t="s">
        <v>96</v>
      </c>
      <c r="O12" s="35">
        <v>100</v>
      </c>
      <c r="P12" s="52"/>
      <c r="Q12" s="114"/>
    </row>
    <row r="13" spans="1:17" s="53" customFormat="1" ht="92.25" customHeight="1" thickBot="1">
      <c r="A13" s="49" t="s">
        <v>40</v>
      </c>
      <c r="B13" s="65">
        <v>238826.47</v>
      </c>
      <c r="C13" s="62">
        <v>23882.64</v>
      </c>
      <c r="D13" s="63">
        <f t="shared" si="1"/>
        <v>238826.47</v>
      </c>
      <c r="E13" s="64">
        <f t="shared" si="2"/>
        <v>23882.64</v>
      </c>
      <c r="F13" s="62">
        <f t="shared" si="3"/>
        <v>238826.47</v>
      </c>
      <c r="G13" s="65">
        <f t="shared" si="4"/>
        <v>23882.64</v>
      </c>
      <c r="H13" s="31">
        <v>0</v>
      </c>
      <c r="I13" s="33" t="s">
        <v>81</v>
      </c>
      <c r="J13" s="34" t="s">
        <v>97</v>
      </c>
      <c r="K13" s="32" t="str">
        <f t="shared" si="0"/>
        <v>Ямочный ремонт щебеночного покрытия автомобильной дороги в д. Кути</v>
      </c>
      <c r="L13" s="36">
        <v>262709.11</v>
      </c>
      <c r="M13" s="36">
        <f>F13+G13</f>
        <v>262709.11</v>
      </c>
      <c r="N13" s="34" t="s">
        <v>98</v>
      </c>
      <c r="O13" s="35">
        <v>100</v>
      </c>
      <c r="P13" s="52"/>
      <c r="Q13" s="114"/>
    </row>
    <row r="14" spans="1:17" s="53" customFormat="1" ht="153" customHeight="1" thickBot="1">
      <c r="A14" s="49" t="s">
        <v>58</v>
      </c>
      <c r="B14" s="65">
        <v>86318.18</v>
      </c>
      <c r="C14" s="62">
        <v>8631.82</v>
      </c>
      <c r="D14" s="63">
        <f t="shared" si="1"/>
        <v>86318.18</v>
      </c>
      <c r="E14" s="64">
        <f t="shared" si="2"/>
        <v>8631.82</v>
      </c>
      <c r="F14" s="62">
        <f t="shared" si="3"/>
        <v>86318.18</v>
      </c>
      <c r="G14" s="65">
        <f t="shared" si="4"/>
        <v>8631.82</v>
      </c>
      <c r="H14" s="31">
        <v>0</v>
      </c>
      <c r="I14" s="36" t="s">
        <v>100</v>
      </c>
      <c r="J14" s="34" t="s">
        <v>99</v>
      </c>
      <c r="K14" s="32" t="str">
        <f t="shared" si="0"/>
        <v>Приобретение игрового комплекса "Мегаклимбер с сетью-паутиной" и спорткомплекс №6  с доставкой для установки в д.Кипуя</v>
      </c>
      <c r="L14" s="36">
        <v>94950</v>
      </c>
      <c r="M14" s="36">
        <f>F14+G14</f>
        <v>94950</v>
      </c>
      <c r="N14" s="34" t="s">
        <v>101</v>
      </c>
      <c r="O14" s="35">
        <v>100</v>
      </c>
      <c r="P14" s="52"/>
      <c r="Q14" s="114"/>
    </row>
    <row r="15" spans="1:17" ht="19.5" thickBot="1">
      <c r="A15" s="37" t="s">
        <v>18</v>
      </c>
      <c r="B15" s="66">
        <f>SUM(B5:B14)</f>
        <v>2272600</v>
      </c>
      <c r="C15" s="66">
        <f aca="true" t="shared" si="5" ref="C15:J15">SUM(C5:C14)</f>
        <v>227260</v>
      </c>
      <c r="D15" s="66">
        <f t="shared" si="5"/>
        <v>2272600</v>
      </c>
      <c r="E15" s="66">
        <f t="shared" si="5"/>
        <v>227260</v>
      </c>
      <c r="F15" s="66">
        <f t="shared" si="5"/>
        <v>2272600</v>
      </c>
      <c r="G15" s="66">
        <f>SUM(G5:G14)</f>
        <v>227260</v>
      </c>
      <c r="H15" s="66">
        <f>SUM(H5:H14)</f>
        <v>0</v>
      </c>
      <c r="I15" s="66"/>
      <c r="J15" s="66"/>
      <c r="K15" s="66"/>
      <c r="L15" s="66">
        <f>SUM(L5:L14)</f>
        <v>2499859.9999999995</v>
      </c>
      <c r="M15" s="66">
        <f>SUM(M5:M14)</f>
        <v>2499859.9999999995</v>
      </c>
      <c r="N15" s="38"/>
      <c r="O15" s="38"/>
      <c r="Q15" s="114"/>
    </row>
    <row r="16" spans="1:17" ht="12.75">
      <c r="A16" s="28"/>
      <c r="B16" s="28"/>
      <c r="C16" s="28"/>
      <c r="D16" s="28"/>
      <c r="E16" s="28"/>
      <c r="F16" s="28"/>
      <c r="Q16" s="114"/>
    </row>
    <row r="17" spans="1:17" ht="12.75">
      <c r="A17" s="39"/>
      <c r="B17" s="39"/>
      <c r="C17" s="40"/>
      <c r="D17" s="40"/>
      <c r="E17" s="40"/>
      <c r="F17" s="40"/>
      <c r="G17" s="40"/>
      <c r="H17" s="40"/>
      <c r="I17" s="41"/>
      <c r="J17" s="41"/>
      <c r="K17" s="41"/>
      <c r="Q17" s="114"/>
    </row>
    <row r="18" spans="1:17" ht="12.75">
      <c r="A18" s="39"/>
      <c r="B18" s="39"/>
      <c r="H18" s="40"/>
      <c r="I18" s="41"/>
      <c r="J18" s="41"/>
      <c r="K18" s="41"/>
      <c r="Q18" s="114"/>
    </row>
    <row r="19" spans="1:17" ht="12.75">
      <c r="A19" s="42" t="s">
        <v>71</v>
      </c>
      <c r="B19" s="42"/>
      <c r="C19" s="104"/>
      <c r="D19" s="104"/>
      <c r="E19" s="55" t="s">
        <v>48</v>
      </c>
      <c r="F19" s="56"/>
      <c r="H19" s="40"/>
      <c r="I19" s="97" t="s">
        <v>47</v>
      </c>
      <c r="J19" s="97"/>
      <c r="K19" s="97"/>
      <c r="L19" s="97"/>
      <c r="Q19" s="114"/>
    </row>
    <row r="20" spans="1:17" ht="12.75">
      <c r="A20" s="42"/>
      <c r="B20" s="42"/>
      <c r="C20" s="54" t="s">
        <v>49</v>
      </c>
      <c r="D20" s="54"/>
      <c r="E20" s="54" t="s">
        <v>72</v>
      </c>
      <c r="F20" s="54"/>
      <c r="H20" s="44"/>
      <c r="I20" s="98"/>
      <c r="J20" s="98"/>
      <c r="K20" s="98"/>
      <c r="L20" s="98"/>
      <c r="Q20" s="114"/>
    </row>
    <row r="21" spans="1:17" ht="12.75">
      <c r="A21" s="40"/>
      <c r="B21" s="40"/>
      <c r="H21" s="45"/>
      <c r="I21" s="98"/>
      <c r="J21" s="98"/>
      <c r="K21" s="98"/>
      <c r="L21" s="98"/>
      <c r="Q21" s="114"/>
    </row>
    <row r="22" spans="1:17" ht="25.5" customHeight="1">
      <c r="A22" s="100" t="s">
        <v>70</v>
      </c>
      <c r="B22" s="101"/>
      <c r="C22" s="105"/>
      <c r="D22" s="105"/>
      <c r="E22" s="55" t="s">
        <v>51</v>
      </c>
      <c r="F22" s="57"/>
      <c r="H22" s="40"/>
      <c r="I22" s="98"/>
      <c r="J22" s="98"/>
      <c r="K22" s="98"/>
      <c r="L22" s="98"/>
      <c r="Q22" s="114"/>
    </row>
    <row r="23" spans="1:12" ht="12.75">
      <c r="A23" s="40"/>
      <c r="B23" s="40"/>
      <c r="C23" s="102" t="s">
        <v>49</v>
      </c>
      <c r="D23" s="103"/>
      <c r="E23" s="58" t="s">
        <v>50</v>
      </c>
      <c r="F23" s="59"/>
      <c r="H23" s="40"/>
      <c r="I23" s="27" t="s">
        <v>52</v>
      </c>
      <c r="J23" s="27"/>
      <c r="K23" s="99"/>
      <c r="L23" s="99"/>
    </row>
    <row r="24" spans="1:12" ht="12.75" customHeight="1">
      <c r="A24" s="40"/>
      <c r="B24" s="40"/>
      <c r="C24" s="45"/>
      <c r="D24" s="45"/>
      <c r="E24" s="45"/>
      <c r="F24" s="45"/>
      <c r="H24" s="40"/>
      <c r="I24" s="27" t="s">
        <v>53</v>
      </c>
      <c r="J24" s="27"/>
      <c r="K24" s="27" t="s">
        <v>50</v>
      </c>
      <c r="L24" s="27"/>
    </row>
    <row r="25" spans="1:12" ht="12.75">
      <c r="A25" s="40"/>
      <c r="B25" s="40"/>
      <c r="C25" s="45"/>
      <c r="D25" s="45"/>
      <c r="E25" s="45"/>
      <c r="F25" s="40"/>
      <c r="G25" s="40"/>
      <c r="H25" s="24"/>
      <c r="I25" s="24"/>
      <c r="J25" s="24"/>
      <c r="K25" s="24"/>
      <c r="L25" s="24"/>
    </row>
    <row r="26" spans="1:11" ht="12.75">
      <c r="A26" s="40" t="s">
        <v>54</v>
      </c>
      <c r="B26" s="46" t="s">
        <v>73</v>
      </c>
      <c r="C26" s="60"/>
      <c r="D26" s="46"/>
      <c r="E26" s="40"/>
      <c r="F26" s="40"/>
      <c r="G26" s="40"/>
      <c r="H26" s="40"/>
      <c r="I26" s="40"/>
      <c r="J26" s="40"/>
      <c r="K26" s="40"/>
    </row>
    <row r="27" spans="1:11" ht="12.75">
      <c r="A27" s="39" t="s">
        <v>55</v>
      </c>
      <c r="B27" s="39"/>
      <c r="C27" s="39"/>
      <c r="D27" s="39"/>
      <c r="E27" s="39"/>
      <c r="F27" s="40"/>
      <c r="G27" s="40"/>
      <c r="H27" s="40"/>
      <c r="I27" s="40"/>
      <c r="J27" s="40"/>
      <c r="K27" s="40"/>
    </row>
    <row r="28" spans="1:11" ht="15">
      <c r="A28" s="40"/>
      <c r="B28" s="40"/>
      <c r="C28" s="40"/>
      <c r="D28" s="40"/>
      <c r="E28" s="40"/>
      <c r="F28" s="47"/>
      <c r="G28" s="47"/>
      <c r="H28" s="47"/>
      <c r="I28" s="47"/>
      <c r="J28" s="47"/>
      <c r="K28" s="47"/>
    </row>
    <row r="29" spans="1:11" ht="15">
      <c r="A29" s="40" t="s">
        <v>74</v>
      </c>
      <c r="B29" s="40"/>
      <c r="C29" s="40"/>
      <c r="D29" s="40"/>
      <c r="E29" s="40"/>
      <c r="F29" s="47"/>
      <c r="G29" s="47"/>
      <c r="H29" s="47"/>
      <c r="I29" s="47"/>
      <c r="J29" s="47"/>
      <c r="K29" s="47"/>
    </row>
  </sheetData>
  <mergeCells count="16">
    <mergeCell ref="A1:O1"/>
    <mergeCell ref="A2:A3"/>
    <mergeCell ref="H2:H3"/>
    <mergeCell ref="C23:D23"/>
    <mergeCell ref="C19:D19"/>
    <mergeCell ref="C22:D22"/>
    <mergeCell ref="I23:J23"/>
    <mergeCell ref="K23:L23"/>
    <mergeCell ref="I24:J24"/>
    <mergeCell ref="K24:L24"/>
    <mergeCell ref="B2:C2"/>
    <mergeCell ref="D2:E2"/>
    <mergeCell ref="F2:G2"/>
    <mergeCell ref="I19:L22"/>
    <mergeCell ref="A22:B22"/>
    <mergeCell ref="I2:O2"/>
  </mergeCells>
  <printOptions horizontalCentered="1"/>
  <pageMargins left="0.1968503937007874" right="0.1968503937007874" top="0.7874015748031497" bottom="0.1968503937007874" header="0" footer="0"/>
  <pageSetup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2018-12-28T10:15:46Z</cp:lastPrinted>
  <dcterms:created xsi:type="dcterms:W3CDTF">1996-10-08T23:32:33Z</dcterms:created>
  <dcterms:modified xsi:type="dcterms:W3CDTF">2018-12-28T10:33:56Z</dcterms:modified>
  <cp:category/>
  <cp:version/>
  <cp:contentType/>
  <cp:contentStatus/>
</cp:coreProperties>
</file>