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p\Desktop\затраты и доходы по домам 2017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M27" i="1" l="1"/>
  <c r="K24" i="1"/>
  <c r="K25" i="1"/>
  <c r="K26" i="1"/>
  <c r="K23" i="1"/>
  <c r="K7" i="1"/>
  <c r="K8" i="1"/>
  <c r="K9" i="1"/>
  <c r="K10" i="1"/>
  <c r="K11" i="1"/>
  <c r="K12" i="1"/>
  <c r="K13" i="1"/>
  <c r="K14" i="1"/>
  <c r="K15" i="1"/>
  <c r="K16" i="1"/>
  <c r="K18" i="1"/>
  <c r="K19" i="1"/>
  <c r="K20" i="1"/>
  <c r="K21" i="1"/>
  <c r="K6" i="1"/>
  <c r="J27" i="1" l="1"/>
  <c r="J22" i="1"/>
  <c r="J28" i="1" l="1"/>
  <c r="P24" i="1"/>
  <c r="Q24" i="1" s="1"/>
  <c r="P25" i="1"/>
  <c r="Q25" i="1" s="1"/>
  <c r="P26" i="1"/>
  <c r="Q26" i="1" s="1"/>
  <c r="P23" i="1"/>
  <c r="Q23" i="1" s="1"/>
  <c r="P7" i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6" i="1"/>
  <c r="Q6" i="1" s="1"/>
  <c r="O24" i="1"/>
  <c r="O25" i="1"/>
  <c r="O26" i="1"/>
  <c r="O23" i="1"/>
  <c r="N24" i="1"/>
  <c r="N25" i="1"/>
  <c r="N26" i="1"/>
  <c r="N23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6" i="1"/>
  <c r="Q27" i="1" l="1"/>
  <c r="P27" i="1"/>
  <c r="N27" i="1"/>
  <c r="N22" i="1"/>
  <c r="P22" i="1"/>
  <c r="Q7" i="1"/>
  <c r="O27" i="1"/>
  <c r="O22" i="1"/>
  <c r="P28" i="1" l="1"/>
  <c r="N28" i="1"/>
  <c r="O28" i="1"/>
  <c r="H27" i="1"/>
  <c r="I27" i="1"/>
  <c r="K27" i="1"/>
  <c r="L27" i="1"/>
  <c r="G27" i="1"/>
  <c r="H22" i="1"/>
  <c r="I22" i="1"/>
  <c r="K22" i="1"/>
  <c r="L22" i="1"/>
  <c r="M22" i="1"/>
  <c r="Q22" i="1"/>
  <c r="Q28" i="1" s="1"/>
  <c r="G22" i="1"/>
  <c r="I28" i="1" l="1"/>
  <c r="G28" i="1"/>
  <c r="K28" i="1"/>
  <c r="H28" i="1"/>
  <c r="M28" i="1"/>
  <c r="L28" i="1"/>
</calcChain>
</file>

<file path=xl/sharedStrings.xml><?xml version="1.0" encoding="utf-8"?>
<sst xmlns="http://schemas.openxmlformats.org/spreadsheetml/2006/main" count="37" uniqueCount="37">
  <si>
    <t>ООО "Управляющая компания Кисельнинский ЖКХ"</t>
  </si>
  <si>
    <t>Итого</t>
  </si>
  <si>
    <t>Подомовые затраты(расходы)</t>
  </si>
  <si>
    <t>Начислено населению</t>
  </si>
  <si>
    <t>Оплачено населением</t>
  </si>
  <si>
    <t>Дотации начислено</t>
  </si>
  <si>
    <t>Доходы с дотациями начислено</t>
  </si>
  <si>
    <t>Дотации оплачено</t>
  </si>
  <si>
    <t>ИТОГО КИСЕЛЬНЯ</t>
  </si>
  <si>
    <t>ИТОГО ЧАПЛИНО ЧЕРНОУШЕВО</t>
  </si>
  <si>
    <t>Доходы с дотациями оплачено</t>
  </si>
  <si>
    <t xml:space="preserve">Долг населения  с дотациями </t>
  </si>
  <si>
    <t xml:space="preserve"> Кисельня д, Центральная ул,  № 1</t>
  </si>
  <si>
    <t xml:space="preserve"> Кисельня д, Центральная ул,  № 10</t>
  </si>
  <si>
    <t xml:space="preserve"> Кисельня д, Центральная ул,  № 11</t>
  </si>
  <si>
    <t xml:space="preserve"> Кисельня д, Центральная ул,  № 12</t>
  </si>
  <si>
    <t xml:space="preserve"> Кисельня д, Центральная ул,  № 13</t>
  </si>
  <si>
    <t>Кисельня д, Центральная ул,  № 14</t>
  </si>
  <si>
    <t xml:space="preserve"> Кисельня д, Центральная ул,  № 2</t>
  </si>
  <si>
    <t xml:space="preserve"> Кисельня д, Центральная ул,  № 3</t>
  </si>
  <si>
    <t xml:space="preserve"> Кисельня д, Центральная ул,  № 3А</t>
  </si>
  <si>
    <t xml:space="preserve"> Кисельня д, Центральная ул,  № 4</t>
  </si>
  <si>
    <t xml:space="preserve"> Кисельня д, Центральная ул,  № 4А</t>
  </si>
  <si>
    <t xml:space="preserve"> Кисельня д, Центральная ул,  № 5</t>
  </si>
  <si>
    <t xml:space="preserve"> Кисельня д, Центральная ул,  № 6</t>
  </si>
  <si>
    <t xml:space="preserve"> Кисельня д, Центральная ул,  № 7</t>
  </si>
  <si>
    <t xml:space="preserve"> Кисельня д, Центральная ул,  № 8</t>
  </si>
  <si>
    <t>Кисельня д, Центральная ул,  № 9</t>
  </si>
  <si>
    <t>Адрес многоквартирного дома</t>
  </si>
  <si>
    <t xml:space="preserve"> Черноушево д,  № 1</t>
  </si>
  <si>
    <t xml:space="preserve"> Чаплино д,  № 1</t>
  </si>
  <si>
    <t>Чаплино д,  № 2</t>
  </si>
  <si>
    <t xml:space="preserve"> Чаплино д,  № 3</t>
  </si>
  <si>
    <t>Долг по дотациям на 31.12.2016г.</t>
  </si>
  <si>
    <t>Анализ подомовых расходов и доходов  за 2017 г.</t>
  </si>
  <si>
    <t>Долг населения на 31.12.2017</t>
  </si>
  <si>
    <t>Долг населения на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</si>
</sst>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b/>
      <sz val="10"/>
      <name val="Arial"/>
    </font>
    <font>
      <b/>
      <sz val="12"/>
      <name val="Arial"/>
    </font>
    <font>
      <sz val="10"/>
      <color rgb="FF003F2F"/>
      <name val="Arial"/>
    </font>
    <font>
      <sz val="9"/>
      <color rgb="FF003F2F"/>
      <name val="Arial"/>
    </font>
    <font>
      <b/>
      <sz val="10"/>
      <color rgb="FF003F2F"/>
      <name val="Arial"/>
    </font>
    <font>
      <b/>
      <sz val="12"/>
      <name val="Arial"/>
      <family val="2"/>
      <charset val="204"/>
    </font>
    <font>
      <sz val="9"/>
      <color rgb="FF003F2F"/>
      <name val="Arial"/>
      <family val="2"/>
      <charset val="204"/>
    </font>
    <font>
      <b/>
      <sz val="9"/>
      <color rgb="FF003F2F"/>
      <name val="Arial"/>
      <family val="2"/>
      <charset val="204"/>
    </font>
    <font>
      <sz val="8"/>
      <name val="Arial"/>
      <family val="2"/>
    </font>
    <font>
      <sz val="9"/>
      <color theme="1"/>
      <name val="Arial"/>
      <family val="2"/>
      <charset val="204"/>
    </font>
    <font>
      <b/>
      <sz val="10"/>
      <color rgb="FF003F2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6E5CB"/>
      </patternFill>
    </fill>
    <fill>
      <patternFill patternType="solid">
        <fgColor rgb="FFF0F6EF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" fontId="4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4" fontId="8" fillId="3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4" fontId="10" fillId="3" borderId="1" xfId="0" applyNumberFormat="1" applyFont="1" applyFill="1" applyBorder="1" applyAlignment="1">
      <alignment horizontal="right" vertical="top"/>
    </xf>
    <xf numFmtId="4" fontId="10" fillId="4" borderId="1" xfId="1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30"/>
  <sheetViews>
    <sheetView tabSelected="1" workbookViewId="0">
      <selection activeCell="I28" sqref="I28"/>
    </sheetView>
  </sheetViews>
  <sheetFormatPr defaultColWidth="10.5" defaultRowHeight="11.45" customHeight="1" x14ac:dyDescent="0.2"/>
  <cols>
    <col min="1" max="1" width="8.6640625" style="1" customWidth="1"/>
    <col min="2" max="2" width="9.5" style="1" customWidth="1"/>
    <col min="3" max="3" width="0.6640625" style="1" customWidth="1"/>
    <col min="4" max="4" width="18.33203125" style="1" customWidth="1"/>
    <col min="5" max="5" width="3" style="1" hidden="1" customWidth="1"/>
    <col min="6" max="6" width="6.83203125" style="1" hidden="1" customWidth="1"/>
    <col min="7" max="7" width="16.83203125" style="1" customWidth="1"/>
    <col min="8" max="8" width="16.1640625" style="1" customWidth="1"/>
    <col min="9" max="10" width="15.1640625" style="1" customWidth="1"/>
    <col min="11" max="11" width="15.5" style="1" customWidth="1"/>
    <col min="12" max="12" width="14.83203125" style="1" customWidth="1"/>
    <col min="13" max="13" width="14.33203125" style="1" customWidth="1"/>
    <col min="14" max="14" width="15.83203125" style="1" customWidth="1"/>
    <col min="15" max="15" width="15" style="1" customWidth="1"/>
    <col min="16" max="16" width="14.33203125" style="1" customWidth="1"/>
    <col min="17" max="17" width="14.6640625" style="1" customWidth="1"/>
    <col min="18" max="18" width="2.1640625" style="1" customWidth="1"/>
  </cols>
  <sheetData>
    <row r="1" spans="1:18" ht="12.9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15.95" customHeight="1" x14ac:dyDescent="0.25">
      <c r="A2" s="16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s="1" customFormat="1" ht="2.1" customHeight="1" x14ac:dyDescent="0.2"/>
    <row r="4" spans="1:18" s="1" customFormat="1" ht="9.9499999999999993" customHeight="1" x14ac:dyDescent="0.2"/>
    <row r="5" spans="1:18" ht="62.25" customHeight="1" x14ac:dyDescent="0.2">
      <c r="A5" s="18" t="s">
        <v>28</v>
      </c>
      <c r="B5" s="18"/>
      <c r="C5" s="18"/>
      <c r="D5" s="18"/>
      <c r="E5" s="18"/>
      <c r="F5" s="18"/>
      <c r="G5" s="11" t="s">
        <v>2</v>
      </c>
      <c r="H5" s="11" t="s">
        <v>3</v>
      </c>
      <c r="I5" s="11" t="s">
        <v>4</v>
      </c>
      <c r="J5" s="11" t="s">
        <v>36</v>
      </c>
      <c r="K5" s="11" t="s">
        <v>35</v>
      </c>
      <c r="L5" s="12" t="s">
        <v>5</v>
      </c>
      <c r="M5" s="12" t="s">
        <v>7</v>
      </c>
      <c r="N5" s="11" t="s">
        <v>6</v>
      </c>
      <c r="O5" s="11" t="s">
        <v>10</v>
      </c>
      <c r="P5" s="11" t="s">
        <v>33</v>
      </c>
      <c r="Q5" s="11" t="s">
        <v>11</v>
      </c>
    </row>
    <row r="6" spans="1:18" ht="20.100000000000001" customHeight="1" x14ac:dyDescent="0.2">
      <c r="A6" s="14" t="s">
        <v>12</v>
      </c>
      <c r="B6" s="13"/>
      <c r="C6" s="13"/>
      <c r="D6" s="13"/>
      <c r="E6" s="13"/>
      <c r="F6" s="13"/>
      <c r="G6" s="3">
        <v>198466.26</v>
      </c>
      <c r="H6" s="4">
        <v>207797.78</v>
      </c>
      <c r="I6" s="4">
        <v>135163.60999999999</v>
      </c>
      <c r="J6" s="4">
        <v>99356.22</v>
      </c>
      <c r="K6" s="4">
        <f>J6+H6-I6</f>
        <v>171990.39</v>
      </c>
      <c r="L6" s="10">
        <v>49555.41</v>
      </c>
      <c r="M6" s="9">
        <v>0</v>
      </c>
      <c r="N6" s="9">
        <f>L6+H6</f>
        <v>257353.19</v>
      </c>
      <c r="O6" s="9">
        <f>M6+I6</f>
        <v>135163.60999999999</v>
      </c>
      <c r="P6" s="9">
        <f>L6-M6</f>
        <v>49555.41</v>
      </c>
      <c r="Q6" s="3">
        <f>P6+K6</f>
        <v>221545.80000000002</v>
      </c>
    </row>
    <row r="7" spans="1:18" ht="20.100000000000001" customHeight="1" x14ac:dyDescent="0.2">
      <c r="A7" s="13" t="s">
        <v>13</v>
      </c>
      <c r="B7" s="13"/>
      <c r="C7" s="13"/>
      <c r="D7" s="13"/>
      <c r="E7" s="13"/>
      <c r="F7" s="13"/>
      <c r="G7" s="3">
        <v>1540723.68</v>
      </c>
      <c r="H7" s="4">
        <v>1466373.96</v>
      </c>
      <c r="I7" s="4">
        <v>1304827.3999999999</v>
      </c>
      <c r="J7" s="4">
        <v>318135.87</v>
      </c>
      <c r="K7" s="4">
        <f t="shared" ref="K7:K21" si="0">J7+H7-I7</f>
        <v>479682.43000000017</v>
      </c>
      <c r="L7" s="10">
        <v>365172.08</v>
      </c>
      <c r="M7" s="9">
        <v>0</v>
      </c>
      <c r="N7" s="9">
        <f t="shared" ref="N7:N21" si="1">L7+H7</f>
        <v>1831546.04</v>
      </c>
      <c r="O7" s="9">
        <f t="shared" ref="O7:O21" si="2">M7+I7</f>
        <v>1304827.3999999999</v>
      </c>
      <c r="P7" s="9">
        <f t="shared" ref="P7:P21" si="3">L7-M7</f>
        <v>365172.08</v>
      </c>
      <c r="Q7" s="3">
        <f t="shared" ref="Q7:Q21" si="4">P7+K7</f>
        <v>844854.51000000024</v>
      </c>
    </row>
    <row r="8" spans="1:18" ht="20.100000000000001" customHeight="1" x14ac:dyDescent="0.2">
      <c r="A8" s="13" t="s">
        <v>14</v>
      </c>
      <c r="B8" s="13"/>
      <c r="C8" s="13"/>
      <c r="D8" s="13"/>
      <c r="E8" s="13"/>
      <c r="F8" s="13"/>
      <c r="G8" s="3">
        <v>981882.54</v>
      </c>
      <c r="H8" s="4">
        <v>987815.13</v>
      </c>
      <c r="I8" s="4">
        <v>836227.26</v>
      </c>
      <c r="J8" s="4">
        <v>256493.32</v>
      </c>
      <c r="K8" s="4">
        <f t="shared" si="0"/>
        <v>408081.18999999994</v>
      </c>
      <c r="L8" s="10">
        <v>244641.89</v>
      </c>
      <c r="M8" s="9">
        <v>0</v>
      </c>
      <c r="N8" s="9">
        <f t="shared" si="1"/>
        <v>1232457.02</v>
      </c>
      <c r="O8" s="9">
        <f t="shared" si="2"/>
        <v>836227.26</v>
      </c>
      <c r="P8" s="9">
        <f t="shared" si="3"/>
        <v>244641.89</v>
      </c>
      <c r="Q8" s="3">
        <f t="shared" si="4"/>
        <v>652723.07999999996</v>
      </c>
    </row>
    <row r="9" spans="1:18" ht="20.100000000000001" customHeight="1" x14ac:dyDescent="0.2">
      <c r="A9" s="13" t="s">
        <v>15</v>
      </c>
      <c r="B9" s="13"/>
      <c r="C9" s="13"/>
      <c r="D9" s="13"/>
      <c r="E9" s="13"/>
      <c r="F9" s="13"/>
      <c r="G9" s="3">
        <v>981782.48</v>
      </c>
      <c r="H9" s="4">
        <v>988062</v>
      </c>
      <c r="I9" s="4">
        <v>914003.88</v>
      </c>
      <c r="J9" s="4">
        <v>381983.1</v>
      </c>
      <c r="K9" s="4">
        <f t="shared" si="0"/>
        <v>456041.22000000009</v>
      </c>
      <c r="L9" s="10">
        <v>244324.8</v>
      </c>
      <c r="M9" s="9">
        <v>0</v>
      </c>
      <c r="N9" s="9">
        <f t="shared" si="1"/>
        <v>1232386.8</v>
      </c>
      <c r="O9" s="9">
        <f t="shared" si="2"/>
        <v>914003.88</v>
      </c>
      <c r="P9" s="9">
        <f t="shared" si="3"/>
        <v>244324.8</v>
      </c>
      <c r="Q9" s="3">
        <f t="shared" si="4"/>
        <v>700366.02</v>
      </c>
    </row>
    <row r="10" spans="1:18" ht="20.100000000000001" customHeight="1" x14ac:dyDescent="0.2">
      <c r="A10" s="13" t="s">
        <v>16</v>
      </c>
      <c r="B10" s="13"/>
      <c r="C10" s="13"/>
      <c r="D10" s="13"/>
      <c r="E10" s="13"/>
      <c r="F10" s="13"/>
      <c r="G10" s="3">
        <v>2601370.63</v>
      </c>
      <c r="H10" s="4">
        <v>2604991.62</v>
      </c>
      <c r="I10" s="4">
        <v>2264525.98</v>
      </c>
      <c r="J10" s="4">
        <v>834159.69</v>
      </c>
      <c r="K10" s="4">
        <f t="shared" si="0"/>
        <v>1174625.33</v>
      </c>
      <c r="L10" s="10">
        <v>635263.51</v>
      </c>
      <c r="M10" s="9">
        <v>0</v>
      </c>
      <c r="N10" s="9">
        <f t="shared" si="1"/>
        <v>3240255.13</v>
      </c>
      <c r="O10" s="9">
        <f t="shared" si="2"/>
        <v>2264525.98</v>
      </c>
      <c r="P10" s="9">
        <f t="shared" si="3"/>
        <v>635263.51</v>
      </c>
      <c r="Q10" s="3">
        <f t="shared" si="4"/>
        <v>1809888.84</v>
      </c>
    </row>
    <row r="11" spans="1:18" ht="20.100000000000001" customHeight="1" x14ac:dyDescent="0.2">
      <c r="A11" s="13" t="s">
        <v>17</v>
      </c>
      <c r="B11" s="13"/>
      <c r="C11" s="13"/>
      <c r="D11" s="13"/>
      <c r="E11" s="13"/>
      <c r="F11" s="13"/>
      <c r="G11" s="3">
        <v>966778.17</v>
      </c>
      <c r="H11" s="4">
        <v>995162.08</v>
      </c>
      <c r="I11" s="4">
        <v>885393.04</v>
      </c>
      <c r="J11" s="4">
        <v>464925.33</v>
      </c>
      <c r="K11" s="4">
        <f t="shared" si="0"/>
        <v>574694.36999999988</v>
      </c>
      <c r="L11" s="10">
        <v>243444.88</v>
      </c>
      <c r="M11" s="9">
        <v>0</v>
      </c>
      <c r="N11" s="9">
        <f t="shared" si="1"/>
        <v>1238606.96</v>
      </c>
      <c r="O11" s="9">
        <f t="shared" si="2"/>
        <v>885393.04</v>
      </c>
      <c r="P11" s="9">
        <f t="shared" si="3"/>
        <v>243444.88</v>
      </c>
      <c r="Q11" s="3">
        <f t="shared" si="4"/>
        <v>818139.24999999988</v>
      </c>
    </row>
    <row r="12" spans="1:18" ht="20.100000000000001" customHeight="1" x14ac:dyDescent="0.2">
      <c r="A12" s="13" t="s">
        <v>18</v>
      </c>
      <c r="B12" s="13"/>
      <c r="C12" s="13"/>
      <c r="D12" s="13"/>
      <c r="E12" s="13"/>
      <c r="F12" s="13"/>
      <c r="G12" s="3">
        <v>198982.9</v>
      </c>
      <c r="H12" s="4">
        <v>201796.01</v>
      </c>
      <c r="I12" s="4">
        <v>165973.79999999999</v>
      </c>
      <c r="J12" s="4">
        <v>29265.33</v>
      </c>
      <c r="K12" s="4">
        <f t="shared" si="0"/>
        <v>65087.540000000037</v>
      </c>
      <c r="L12" s="10">
        <v>49824.95</v>
      </c>
      <c r="M12" s="9">
        <v>0</v>
      </c>
      <c r="N12" s="9">
        <f t="shared" si="1"/>
        <v>251620.96000000002</v>
      </c>
      <c r="O12" s="9">
        <f t="shared" si="2"/>
        <v>165973.79999999999</v>
      </c>
      <c r="P12" s="9">
        <f t="shared" si="3"/>
        <v>49824.95</v>
      </c>
      <c r="Q12" s="3">
        <f t="shared" si="4"/>
        <v>114912.49000000003</v>
      </c>
    </row>
    <row r="13" spans="1:18" ht="20.100000000000001" customHeight="1" x14ac:dyDescent="0.2">
      <c r="A13" s="13" t="s">
        <v>19</v>
      </c>
      <c r="B13" s="13"/>
      <c r="C13" s="13"/>
      <c r="D13" s="13"/>
      <c r="E13" s="13"/>
      <c r="F13" s="13"/>
      <c r="G13" s="3">
        <v>199279.76</v>
      </c>
      <c r="H13" s="4">
        <v>202733.66</v>
      </c>
      <c r="I13" s="4">
        <v>177694.35500000001</v>
      </c>
      <c r="J13" s="4">
        <v>69427.89</v>
      </c>
      <c r="K13" s="4">
        <f t="shared" si="0"/>
        <v>94467.194999999978</v>
      </c>
      <c r="L13" s="10">
        <v>50618.46</v>
      </c>
      <c r="M13" s="9">
        <v>0</v>
      </c>
      <c r="N13" s="9">
        <f t="shared" si="1"/>
        <v>253352.12</v>
      </c>
      <c r="O13" s="9">
        <f t="shared" si="2"/>
        <v>177694.35500000001</v>
      </c>
      <c r="P13" s="9">
        <f t="shared" si="3"/>
        <v>50618.46</v>
      </c>
      <c r="Q13" s="3">
        <f t="shared" si="4"/>
        <v>145085.65499999997</v>
      </c>
    </row>
    <row r="14" spans="1:18" ht="20.100000000000001" customHeight="1" x14ac:dyDescent="0.2">
      <c r="A14" s="14" t="s">
        <v>20</v>
      </c>
      <c r="B14" s="13"/>
      <c r="C14" s="13"/>
      <c r="D14" s="13"/>
      <c r="E14" s="13"/>
      <c r="F14" s="13"/>
      <c r="G14" s="3">
        <v>443378.79</v>
      </c>
      <c r="H14" s="4">
        <v>444686.65</v>
      </c>
      <c r="I14" s="4">
        <v>436576.51</v>
      </c>
      <c r="J14" s="4">
        <v>81994.95</v>
      </c>
      <c r="K14" s="4">
        <f t="shared" si="0"/>
        <v>90105.089999999967</v>
      </c>
      <c r="L14" s="10">
        <v>109052.37</v>
      </c>
      <c r="M14" s="9">
        <v>0</v>
      </c>
      <c r="N14" s="9">
        <f t="shared" si="1"/>
        <v>553739.02</v>
      </c>
      <c r="O14" s="9">
        <f t="shared" si="2"/>
        <v>436576.51</v>
      </c>
      <c r="P14" s="9">
        <f t="shared" si="3"/>
        <v>109052.37</v>
      </c>
      <c r="Q14" s="3">
        <f t="shared" si="4"/>
        <v>199157.45999999996</v>
      </c>
    </row>
    <row r="15" spans="1:18" ht="20.100000000000001" customHeight="1" x14ac:dyDescent="0.2">
      <c r="A15" s="24" t="s">
        <v>21</v>
      </c>
      <c r="B15" s="25"/>
      <c r="C15" s="25"/>
      <c r="D15" s="25"/>
      <c r="E15" s="26"/>
      <c r="F15" s="5"/>
      <c r="G15" s="3">
        <v>212554.94</v>
      </c>
      <c r="H15" s="4">
        <v>208090.19</v>
      </c>
      <c r="I15" s="4">
        <v>187180.9</v>
      </c>
      <c r="J15" s="4">
        <v>49415.88</v>
      </c>
      <c r="K15" s="4">
        <f t="shared" si="0"/>
        <v>70325.170000000013</v>
      </c>
      <c r="L15" s="10">
        <v>51051.29</v>
      </c>
      <c r="M15" s="9">
        <v>0</v>
      </c>
      <c r="N15" s="9">
        <f t="shared" si="1"/>
        <v>259141.48</v>
      </c>
      <c r="O15" s="9">
        <f t="shared" si="2"/>
        <v>187180.9</v>
      </c>
      <c r="P15" s="9">
        <f t="shared" si="3"/>
        <v>51051.29</v>
      </c>
      <c r="Q15" s="3">
        <f t="shared" si="4"/>
        <v>121376.46000000002</v>
      </c>
    </row>
    <row r="16" spans="1:18" ht="20.100000000000001" customHeight="1" x14ac:dyDescent="0.2">
      <c r="A16" s="13" t="s">
        <v>22</v>
      </c>
      <c r="B16" s="13"/>
      <c r="C16" s="13"/>
      <c r="D16" s="13"/>
      <c r="E16" s="13"/>
      <c r="F16" s="13"/>
      <c r="G16" s="3">
        <v>438153.03</v>
      </c>
      <c r="H16" s="4">
        <v>445490.64</v>
      </c>
      <c r="I16" s="4">
        <v>412962.56</v>
      </c>
      <c r="J16" s="4">
        <v>73561.09</v>
      </c>
      <c r="K16" s="4">
        <f t="shared" si="0"/>
        <v>106089.16999999998</v>
      </c>
      <c r="L16" s="10">
        <v>108682.17</v>
      </c>
      <c r="M16" s="9">
        <v>0</v>
      </c>
      <c r="N16" s="9">
        <f t="shared" si="1"/>
        <v>554172.81000000006</v>
      </c>
      <c r="O16" s="9">
        <f t="shared" si="2"/>
        <v>412962.56</v>
      </c>
      <c r="P16" s="9">
        <f t="shared" si="3"/>
        <v>108682.17</v>
      </c>
      <c r="Q16" s="3">
        <f t="shared" si="4"/>
        <v>214771.33999999997</v>
      </c>
    </row>
    <row r="17" spans="1:17" ht="20.100000000000001" customHeight="1" x14ac:dyDescent="0.2">
      <c r="A17" s="13" t="s">
        <v>23</v>
      </c>
      <c r="B17" s="13"/>
      <c r="C17" s="13"/>
      <c r="D17" s="13"/>
      <c r="E17" s="13"/>
      <c r="F17" s="13"/>
      <c r="G17" s="3">
        <v>281799.34000000003</v>
      </c>
      <c r="H17" s="4">
        <v>290691.58</v>
      </c>
      <c r="I17" s="4">
        <v>194626.7</v>
      </c>
      <c r="J17" s="4">
        <v>176895.84</v>
      </c>
      <c r="K17" s="4">
        <v>272810.98</v>
      </c>
      <c r="L17" s="10">
        <v>70917.69</v>
      </c>
      <c r="M17" s="9">
        <v>0</v>
      </c>
      <c r="N17" s="9">
        <f t="shared" si="1"/>
        <v>361609.27</v>
      </c>
      <c r="O17" s="9">
        <f t="shared" si="2"/>
        <v>194626.7</v>
      </c>
      <c r="P17" s="9">
        <f t="shared" si="3"/>
        <v>70917.69</v>
      </c>
      <c r="Q17" s="3">
        <f t="shared" si="4"/>
        <v>343728.67</v>
      </c>
    </row>
    <row r="18" spans="1:17" ht="20.100000000000001" customHeight="1" x14ac:dyDescent="0.2">
      <c r="A18" s="13" t="s">
        <v>24</v>
      </c>
      <c r="B18" s="13"/>
      <c r="C18" s="13"/>
      <c r="D18" s="13"/>
      <c r="E18" s="13"/>
      <c r="F18" s="13"/>
      <c r="G18" s="3">
        <v>227617.67</v>
      </c>
      <c r="H18" s="4">
        <v>236904.49</v>
      </c>
      <c r="I18" s="4">
        <v>213070.78</v>
      </c>
      <c r="J18" s="4">
        <v>113998.23</v>
      </c>
      <c r="K18" s="4">
        <f t="shared" si="0"/>
        <v>137831.93999999997</v>
      </c>
      <c r="L18" s="10">
        <v>57448.55</v>
      </c>
      <c r="M18" s="9">
        <v>0</v>
      </c>
      <c r="N18" s="9">
        <f t="shared" si="1"/>
        <v>294353.03999999998</v>
      </c>
      <c r="O18" s="9">
        <f t="shared" si="2"/>
        <v>213070.78</v>
      </c>
      <c r="P18" s="9">
        <f t="shared" si="3"/>
        <v>57448.55</v>
      </c>
      <c r="Q18" s="3">
        <f t="shared" si="4"/>
        <v>195280.49</v>
      </c>
    </row>
    <row r="19" spans="1:17" ht="20.100000000000001" customHeight="1" x14ac:dyDescent="0.2">
      <c r="A19" s="13" t="s">
        <v>25</v>
      </c>
      <c r="B19" s="13"/>
      <c r="C19" s="13"/>
      <c r="D19" s="13"/>
      <c r="E19" s="13"/>
      <c r="F19" s="13"/>
      <c r="G19" s="3">
        <v>225185.52</v>
      </c>
      <c r="H19" s="4">
        <v>231099.37</v>
      </c>
      <c r="I19" s="4">
        <v>194423.94</v>
      </c>
      <c r="J19" s="4">
        <v>83324.25</v>
      </c>
      <c r="K19" s="4">
        <f t="shared" si="0"/>
        <v>119999.67999999999</v>
      </c>
      <c r="L19" s="10">
        <v>57155.25</v>
      </c>
      <c r="M19" s="9">
        <v>0</v>
      </c>
      <c r="N19" s="9">
        <f t="shared" si="1"/>
        <v>288254.62</v>
      </c>
      <c r="O19" s="9">
        <f t="shared" si="2"/>
        <v>194423.94</v>
      </c>
      <c r="P19" s="9">
        <f t="shared" si="3"/>
        <v>57155.25</v>
      </c>
      <c r="Q19" s="3">
        <f t="shared" si="4"/>
        <v>177154.93</v>
      </c>
    </row>
    <row r="20" spans="1:17" ht="20.100000000000001" customHeight="1" x14ac:dyDescent="0.2">
      <c r="A20" s="13" t="s">
        <v>26</v>
      </c>
      <c r="B20" s="13"/>
      <c r="C20" s="13"/>
      <c r="D20" s="13"/>
      <c r="E20" s="13"/>
      <c r="F20" s="13"/>
      <c r="G20" s="3">
        <v>280729.95</v>
      </c>
      <c r="H20" s="4">
        <v>281456.07</v>
      </c>
      <c r="I20" s="4">
        <v>219368.73</v>
      </c>
      <c r="J20" s="4">
        <v>210495.31</v>
      </c>
      <c r="K20" s="4">
        <f t="shared" si="0"/>
        <v>272582.65000000002</v>
      </c>
      <c r="L20" s="10">
        <v>70861.41</v>
      </c>
      <c r="M20" s="9">
        <v>0</v>
      </c>
      <c r="N20" s="9">
        <f t="shared" si="1"/>
        <v>352317.48</v>
      </c>
      <c r="O20" s="9">
        <f t="shared" si="2"/>
        <v>219368.73</v>
      </c>
      <c r="P20" s="9">
        <f t="shared" si="3"/>
        <v>70861.41</v>
      </c>
      <c r="Q20" s="3">
        <f t="shared" si="4"/>
        <v>343444.06000000006</v>
      </c>
    </row>
    <row r="21" spans="1:17" ht="20.100000000000001" customHeight="1" x14ac:dyDescent="0.2">
      <c r="A21" s="13" t="s">
        <v>27</v>
      </c>
      <c r="B21" s="13"/>
      <c r="C21" s="13"/>
      <c r="D21" s="13"/>
      <c r="E21" s="13"/>
      <c r="F21" s="13"/>
      <c r="G21" s="3">
        <v>234246.86</v>
      </c>
      <c r="H21" s="4">
        <v>229684.25</v>
      </c>
      <c r="I21" s="4">
        <v>191733.99</v>
      </c>
      <c r="J21" s="4">
        <v>87007.08</v>
      </c>
      <c r="K21" s="4">
        <f t="shared" si="0"/>
        <v>124957.34000000003</v>
      </c>
      <c r="L21" s="10">
        <v>58043.09</v>
      </c>
      <c r="M21" s="9">
        <v>0</v>
      </c>
      <c r="N21" s="9">
        <f t="shared" si="1"/>
        <v>287727.33999999997</v>
      </c>
      <c r="O21" s="9">
        <f t="shared" si="2"/>
        <v>191733.99</v>
      </c>
      <c r="P21" s="9">
        <f t="shared" si="3"/>
        <v>58043.09</v>
      </c>
      <c r="Q21" s="3">
        <f t="shared" si="4"/>
        <v>183000.43000000002</v>
      </c>
    </row>
    <row r="22" spans="1:17" ht="20.100000000000001" customHeight="1" x14ac:dyDescent="0.2">
      <c r="A22" s="20" t="s">
        <v>8</v>
      </c>
      <c r="B22" s="20"/>
      <c r="C22" s="20"/>
      <c r="D22" s="20"/>
      <c r="E22" s="20"/>
      <c r="F22" s="6"/>
      <c r="G22" s="7">
        <f>SUM(G6:G21)</f>
        <v>10012932.519999998</v>
      </c>
      <c r="H22" s="7">
        <f t="shared" ref="H22:Q22" si="5">SUM(H6:H21)</f>
        <v>10022835.48</v>
      </c>
      <c r="I22" s="7">
        <f t="shared" si="5"/>
        <v>8733753.4350000005</v>
      </c>
      <c r="J22" s="7">
        <f t="shared" si="5"/>
        <v>3330439.38</v>
      </c>
      <c r="K22" s="7">
        <f t="shared" si="5"/>
        <v>4619371.6850000005</v>
      </c>
      <c r="L22" s="7">
        <f t="shared" si="5"/>
        <v>2466057.7999999993</v>
      </c>
      <c r="M22" s="7">
        <f t="shared" si="5"/>
        <v>0</v>
      </c>
      <c r="N22" s="7">
        <f t="shared" si="5"/>
        <v>12488893.279999999</v>
      </c>
      <c r="O22" s="7">
        <f t="shared" si="5"/>
        <v>8733753.4350000005</v>
      </c>
      <c r="P22" s="7">
        <f t="shared" si="5"/>
        <v>2466057.7999999993</v>
      </c>
      <c r="Q22" s="7">
        <f t="shared" si="5"/>
        <v>7085429.4849999994</v>
      </c>
    </row>
    <row r="23" spans="1:17" ht="20.100000000000001" customHeight="1" x14ac:dyDescent="0.2">
      <c r="A23" s="13" t="s">
        <v>29</v>
      </c>
      <c r="B23" s="13"/>
      <c r="C23" s="13"/>
      <c r="D23" s="13"/>
      <c r="E23" s="13"/>
      <c r="F23" s="13"/>
      <c r="G23" s="3">
        <v>69906.63</v>
      </c>
      <c r="H23" s="4">
        <v>41313.18</v>
      </c>
      <c r="I23" s="4">
        <v>16099.49</v>
      </c>
      <c r="J23" s="4">
        <v>78896.100000000006</v>
      </c>
      <c r="K23" s="4">
        <f>J23+H23-I23</f>
        <v>104109.79</v>
      </c>
      <c r="L23" s="4">
        <v>14961.3</v>
      </c>
      <c r="M23" s="4">
        <v>0</v>
      </c>
      <c r="N23" s="4">
        <f>H23+L23</f>
        <v>56274.479999999996</v>
      </c>
      <c r="O23" s="4">
        <f>I23+M23</f>
        <v>16099.49</v>
      </c>
      <c r="P23" s="4">
        <f>L23-M23</f>
        <v>14961.3</v>
      </c>
      <c r="Q23" s="4">
        <f>P23+K23</f>
        <v>119071.09</v>
      </c>
    </row>
    <row r="24" spans="1:17" ht="20.100000000000001" customHeight="1" x14ac:dyDescent="0.2">
      <c r="A24" s="13" t="s">
        <v>30</v>
      </c>
      <c r="B24" s="13"/>
      <c r="C24" s="13"/>
      <c r="D24" s="13"/>
      <c r="E24" s="13"/>
      <c r="F24" s="13"/>
      <c r="G24" s="3">
        <v>108474.34</v>
      </c>
      <c r="H24" s="4">
        <v>73108.570000000007</v>
      </c>
      <c r="I24" s="4">
        <v>33856.199999999997</v>
      </c>
      <c r="J24" s="4">
        <v>78611.53</v>
      </c>
      <c r="K24" s="4">
        <f t="shared" ref="K24:K26" si="6">J24+H24-I24</f>
        <v>117863.90000000001</v>
      </c>
      <c r="L24" s="4">
        <v>15068.13</v>
      </c>
      <c r="M24" s="4">
        <v>0</v>
      </c>
      <c r="N24" s="4">
        <f t="shared" ref="N24:N26" si="7">H24+L24</f>
        <v>88176.700000000012</v>
      </c>
      <c r="O24" s="4">
        <f t="shared" ref="O24:O26" si="8">I24+M24</f>
        <v>33856.199999999997</v>
      </c>
      <c r="P24" s="4">
        <f t="shared" ref="P24:P26" si="9">L24-M24</f>
        <v>15068.13</v>
      </c>
      <c r="Q24" s="4">
        <f t="shared" ref="Q24:Q26" si="10">P24+K24</f>
        <v>132932.03</v>
      </c>
    </row>
    <row r="25" spans="1:17" ht="20.100000000000001" customHeight="1" x14ac:dyDescent="0.2">
      <c r="A25" s="13" t="s">
        <v>31</v>
      </c>
      <c r="B25" s="13"/>
      <c r="C25" s="13"/>
      <c r="D25" s="13"/>
      <c r="E25" s="13"/>
      <c r="F25" s="13"/>
      <c r="G25" s="3">
        <v>103351.24</v>
      </c>
      <c r="H25" s="4">
        <v>75092</v>
      </c>
      <c r="I25" s="4">
        <v>53090.04</v>
      </c>
      <c r="J25" s="4">
        <v>56634.78</v>
      </c>
      <c r="K25" s="4">
        <f t="shared" si="6"/>
        <v>78636.739999999991</v>
      </c>
      <c r="L25" s="4">
        <v>14144.94</v>
      </c>
      <c r="M25" s="4">
        <v>0</v>
      </c>
      <c r="N25" s="4">
        <f t="shared" si="7"/>
        <v>89236.94</v>
      </c>
      <c r="O25" s="4">
        <f t="shared" si="8"/>
        <v>53090.04</v>
      </c>
      <c r="P25" s="4">
        <f t="shared" si="9"/>
        <v>14144.94</v>
      </c>
      <c r="Q25" s="4">
        <f t="shared" si="10"/>
        <v>92781.68</v>
      </c>
    </row>
    <row r="26" spans="1:17" ht="24" customHeight="1" x14ac:dyDescent="0.2">
      <c r="A26" s="13" t="s">
        <v>32</v>
      </c>
      <c r="B26" s="13"/>
      <c r="C26" s="13"/>
      <c r="D26" s="13"/>
      <c r="E26" s="13"/>
      <c r="F26" s="13"/>
      <c r="G26" s="3">
        <v>119884.42</v>
      </c>
      <c r="H26" s="4">
        <v>68881.61</v>
      </c>
      <c r="I26" s="4">
        <v>5820.61</v>
      </c>
      <c r="J26" s="4">
        <v>107219.05</v>
      </c>
      <c r="K26" s="4">
        <f t="shared" si="6"/>
        <v>170280.05000000002</v>
      </c>
      <c r="L26" s="4">
        <v>15067.83</v>
      </c>
      <c r="M26" s="4">
        <v>0</v>
      </c>
      <c r="N26" s="4">
        <f t="shared" si="7"/>
        <v>83949.440000000002</v>
      </c>
      <c r="O26" s="4">
        <f t="shared" si="8"/>
        <v>5820.61</v>
      </c>
      <c r="P26" s="4">
        <f t="shared" si="9"/>
        <v>15067.83</v>
      </c>
      <c r="Q26" s="4">
        <f t="shared" si="10"/>
        <v>185347.88</v>
      </c>
    </row>
    <row r="27" spans="1:17" ht="24" customHeight="1" x14ac:dyDescent="0.2">
      <c r="A27" s="21" t="s">
        <v>9</v>
      </c>
      <c r="B27" s="22"/>
      <c r="C27" s="22"/>
      <c r="D27" s="22"/>
      <c r="E27" s="23"/>
      <c r="F27" s="5"/>
      <c r="G27" s="7">
        <f>SUM(G23:G26)</f>
        <v>401616.63</v>
      </c>
      <c r="H27" s="7">
        <f t="shared" ref="H27:Q27" si="11">SUM(H23:H26)</f>
        <v>258395.36</v>
      </c>
      <c r="I27" s="7">
        <f t="shared" si="11"/>
        <v>108866.34</v>
      </c>
      <c r="J27" s="7">
        <f t="shared" si="11"/>
        <v>321361.46000000002</v>
      </c>
      <c r="K27" s="7">
        <f t="shared" si="11"/>
        <v>470890.48</v>
      </c>
      <c r="L27" s="7">
        <f t="shared" si="11"/>
        <v>59242.200000000004</v>
      </c>
      <c r="M27" s="7">
        <f>M26+M25+M24+M23</f>
        <v>0</v>
      </c>
      <c r="N27" s="7">
        <f t="shared" si="11"/>
        <v>317637.56</v>
      </c>
      <c r="O27" s="7">
        <f t="shared" si="11"/>
        <v>108866.34</v>
      </c>
      <c r="P27" s="7">
        <f t="shared" si="11"/>
        <v>59242.200000000004</v>
      </c>
      <c r="Q27" s="7">
        <f t="shared" si="11"/>
        <v>530132.67999999993</v>
      </c>
    </row>
    <row r="28" spans="1:17" ht="28.5" customHeight="1" x14ac:dyDescent="0.2">
      <c r="A28" s="19" t="s">
        <v>1</v>
      </c>
      <c r="B28" s="19"/>
      <c r="C28" s="19"/>
      <c r="D28" s="19"/>
      <c r="E28" s="19"/>
      <c r="F28" s="19"/>
      <c r="G28" s="8">
        <f>G27+G22</f>
        <v>10414549.149999999</v>
      </c>
      <c r="H28" s="8">
        <f t="shared" ref="H28:Q28" si="12">H27+H22</f>
        <v>10281230.84</v>
      </c>
      <c r="I28" s="8">
        <f t="shared" si="12"/>
        <v>8842619.7750000004</v>
      </c>
      <c r="J28" s="8">
        <f t="shared" si="12"/>
        <v>3651800.84</v>
      </c>
      <c r="K28" s="8">
        <f t="shared" si="12"/>
        <v>5090262.165000001</v>
      </c>
      <c r="L28" s="8">
        <f t="shared" si="12"/>
        <v>2525299.9999999995</v>
      </c>
      <c r="M28" s="8">
        <f t="shared" si="12"/>
        <v>0</v>
      </c>
      <c r="N28" s="8">
        <f t="shared" si="12"/>
        <v>12806530.84</v>
      </c>
      <c r="O28" s="8">
        <f t="shared" si="12"/>
        <v>8842619.7750000004</v>
      </c>
      <c r="P28" s="8">
        <f t="shared" si="12"/>
        <v>2525299.9999999995</v>
      </c>
      <c r="Q28" s="8">
        <f t="shared" si="12"/>
        <v>7615562.1649999991</v>
      </c>
    </row>
    <row r="29" spans="1:17" ht="15" customHeight="1" x14ac:dyDescent="0.2"/>
    <row r="30" spans="1:17" ht="11.45" customHeight="1" x14ac:dyDescent="0.2">
      <c r="I30" s="2"/>
      <c r="J30" s="2"/>
    </row>
  </sheetData>
  <mergeCells count="26">
    <mergeCell ref="A16:F16"/>
    <mergeCell ref="A17:F17"/>
    <mergeCell ref="A18:F18"/>
    <mergeCell ref="A19:F19"/>
    <mergeCell ref="A9:F9"/>
    <mergeCell ref="A10:F10"/>
    <mergeCell ref="A11:F11"/>
    <mergeCell ref="A12:F12"/>
    <mergeCell ref="A13:F13"/>
    <mergeCell ref="A15:E15"/>
    <mergeCell ref="A28:F28"/>
    <mergeCell ref="A20:F20"/>
    <mergeCell ref="A21:F21"/>
    <mergeCell ref="A23:F23"/>
    <mergeCell ref="A24:F24"/>
    <mergeCell ref="A25:F25"/>
    <mergeCell ref="A22:E22"/>
    <mergeCell ref="A27:E27"/>
    <mergeCell ref="A26:F26"/>
    <mergeCell ref="A8:F8"/>
    <mergeCell ref="A14:F14"/>
    <mergeCell ref="A1:R1"/>
    <mergeCell ref="A2:R2"/>
    <mergeCell ref="A5:F5"/>
    <mergeCell ref="A6:F6"/>
    <mergeCell ref="A7:F7"/>
  </mergeCells>
  <pageMargins left="0.19685039370078741" right="0.19685039370078741" top="0.39370078740157483" bottom="0.39370078740157483" header="0.39370078740157483" footer="0.39370078740157483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Kmp</dc:creator>
  <cp:lastModifiedBy>Kmp</cp:lastModifiedBy>
  <cp:lastPrinted>2018-03-23T10:26:22Z</cp:lastPrinted>
  <dcterms:created xsi:type="dcterms:W3CDTF">2017-03-17T06:32:10Z</dcterms:created>
  <dcterms:modified xsi:type="dcterms:W3CDTF">2018-03-23T10:27:17Z</dcterms:modified>
</cp:coreProperties>
</file>